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3" i="27" l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<sst xmlns="http://schemas.openxmlformats.org/spreadsheetml/2006/main" count="1388" uniqueCount="597">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</sst>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6" zoomScale="87" zoomScaleNormal="87" workbookViewId="0">
      <selection activeCell="F48" sqref="F48:F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563</v>
      </c>
      <c r="B1" s="337"/>
      <c r="C1" s="337"/>
      <c r="D1" s="337"/>
      <c r="E1" s="337"/>
      <c r="F1" s="337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566</v>
      </c>
      <c r="B6" s="337"/>
      <c r="C6" s="337"/>
      <c r="D6" s="337"/>
      <c r="E6" s="337"/>
      <c r="F6" s="337"/>
    </row>
    <row r="7" spans="1:6" ht="15.75" customHeight="1">
      <c r="A7" s="337" t="s">
        <v>567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6" t="s">
        <v>572</v>
      </c>
      <c r="B18" s="356"/>
      <c r="C18" s="356"/>
      <c r="D18" s="161" t="str">
        <f>"Từ ngày "&amp;TEXT(G18,"dd/mm/yyyy")&amp;" đến "&amp;TEXT(G19,"dd/mm/yyyy")</f>
        <v>Từ ngày 08/04/2024 đến 14/04/2024</v>
      </c>
      <c r="G18" s="176">
        <v>45390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08/04/2024 to 14/04/2024</v>
      </c>
      <c r="G19" s="176">
        <f>G18+6</f>
        <v>45396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45397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1">
        <f>D20</f>
        <v>45397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560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45396</v>
      </c>
      <c r="F25" s="190">
        <f>G18-1</f>
        <v>45389</v>
      </c>
      <c r="G25" s="191"/>
      <c r="H25" s="179"/>
      <c r="K25" s="185"/>
    </row>
    <row r="26" spans="1:11" ht="15.75" customHeight="1">
      <c r="A26" s="359" t="s">
        <v>574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586</v>
      </c>
      <c r="D30" s="208"/>
      <c r="E30" s="163">
        <f>F34</f>
        <v>89092498100</v>
      </c>
      <c r="F30" s="278">
        <v>88810532268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587</v>
      </c>
      <c r="D31" s="212"/>
      <c r="E31" s="260">
        <f>F35</f>
        <v>13645</v>
      </c>
      <c r="F31" s="279">
        <v>13877.94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588</v>
      </c>
      <c r="D34" s="208"/>
      <c r="E34" s="300">
        <v>90198423871</v>
      </c>
      <c r="F34" s="278">
        <v>89092498100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589</v>
      </c>
      <c r="D35" s="206"/>
      <c r="E35" s="296">
        <v>13828.08</v>
      </c>
      <c r="F35" s="279">
        <v>13645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577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4">
        <f>E34-E30</f>
        <v>1105925771</v>
      </c>
      <c r="F37" s="294">
        <f>F34-F30</f>
        <v>281965832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1194258340</v>
      </c>
      <c r="F39" s="294">
        <f>F37-F41</f>
        <v>-1529129539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585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301">
        <v>-88332569</v>
      </c>
      <c r="F41" s="294">
        <v>1811095371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575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1.3417368999633528E-2</v>
      </c>
      <c r="F45" s="267">
        <f>F35/F31-1</f>
        <v>-1.6784911881734699E-2</v>
      </c>
      <c r="G45" s="209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590</v>
      </c>
      <c r="D48" s="208"/>
      <c r="E48" s="295">
        <v>14079.48</v>
      </c>
      <c r="F48" s="289">
        <v>14079.48</v>
      </c>
      <c r="G48" s="209"/>
      <c r="H48" s="210"/>
      <c r="I48" s="209"/>
      <c r="J48" s="209"/>
    </row>
    <row r="49" spans="1:10" ht="15.75" customHeight="1">
      <c r="A49" s="350">
        <v>5.2</v>
      </c>
      <c r="B49" s="351"/>
      <c r="C49" s="241" t="s">
        <v>591</v>
      </c>
      <c r="D49" s="242"/>
      <c r="E49" s="295">
        <v>11060.5</v>
      </c>
      <c r="F49" s="289">
        <v>11060.5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592</v>
      </c>
      <c r="D51" s="246"/>
      <c r="E51" s="298">
        <v>0</v>
      </c>
      <c r="F51" s="298">
        <v>0</v>
      </c>
      <c r="G51" s="209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593</v>
      </c>
      <c r="D52" s="240"/>
      <c r="E52" s="299">
        <f>E51*E35</f>
        <v>0</v>
      </c>
      <c r="F52" s="299">
        <v>0</v>
      </c>
      <c r="G52" s="209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581</v>
      </c>
      <c r="D53" s="247"/>
      <c r="E53" s="277">
        <f>E52/E34</f>
        <v>0</v>
      </c>
      <c r="F53" s="277">
        <f>F52/F34</f>
        <v>0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ZKJkARfWColhxqqwq/XWAdp1YvQ=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8VURRcw9j5eREeX4UQssPAtw2II=</DigestValue>
    </Reference>
  </SignedInfo>
  <SignatureValue>oWlF6/nsnm5hhJ86CZRXlPyzgXowjAJ87hlh78DBeJ9N3r0jD/cOm5l6t2blfZ0iMJMOHn+n0/nj
drvILWXL4CLlBTLdKAzC1SQMialojlyFB0BXtVilKga2kMTNP/AEV3oscnqq6BmE60s1TGtLIdQv
9fxYR46rO6ZLR2c7yY8=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LjQvWW5wMQWxY2ZhNzuK7SmBxTg=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YY9/lveK4c53ujSs83sAgyS4mTE=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HMzCDXof7w9y5mJE+h21bmKxm9g=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2024-04-15T06:52:14Z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2024-04-15T06:52:14Z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IsI3vF5tuQyszS3vpRFNp1BmXwc=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KO9RHYaPqql0gZx6Niir++F4yXE=</DigestValue>
    </Reference>
  </SignedInfo>
  <SignatureValue>CnG7ZilQvvi4i9tGtijo7XT9eEd90wRkkSS30QmHGh9MynkuXsCfOI8YwAB/cTYqurWEsQPLbsBr
xZOfmXqL1/wmQ59KzVrd4JZIo56eALf0WMCVSLM/Q+YHLaX2IzY5c99Vui0//55JV7GlcWMYarz6
K14tXs+dfiybU/b5ips=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LjQvWW5wMQWxY2ZhNzuK7SmBxTg=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YY9/lveK4c53ujSs83sAgyS4mTE=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HMzCDXof7w9y5mJE+h21bmKxm9g=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2024-04-15T12:33:53Z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2024-04-15T12:33:53Z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2024-04-15T02:14:23Z</dcterms:modified>
</cp:coreProperties>
</file>