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<sst xmlns="http://schemas.openxmlformats.org/spreadsheetml/2006/main" count="1388" uniqueCount="597">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</sst>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6" t="s">
        <v>50</v>
      </c>
      <c r="B2" s="307"/>
      <c r="C2" s="307"/>
      <c r="D2" s="307"/>
      <c r="E2" s="307"/>
      <c r="F2" s="30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8" t="s">
        <v>51</v>
      </c>
      <c r="D3" s="308"/>
      <c r="E3" s="308"/>
      <c r="F3" s="308"/>
      <c r="G3" s="308"/>
      <c r="H3" s="308"/>
      <c r="I3" s="308"/>
      <c r="J3" s="308"/>
      <c r="K3" s="308"/>
      <c r="L3" s="308"/>
      <c r="M3" s="309" t="s">
        <v>23</v>
      </c>
      <c r="N3" s="316"/>
      <c r="O3" s="323" t="s">
        <v>24</v>
      </c>
      <c r="P3" s="324"/>
      <c r="Q3" s="309" t="s">
        <v>5</v>
      </c>
      <c r="R3" s="309"/>
      <c r="S3" s="316"/>
      <c r="T3" s="311"/>
      <c r="U3" s="318" t="s">
        <v>26</v>
      </c>
      <c r="V3" s="319"/>
      <c r="W3" s="320" t="s">
        <v>25</v>
      </c>
    </row>
    <row r="4" spans="1:23" ht="12.75" customHeight="1">
      <c r="A4" s="316" t="s">
        <v>27</v>
      </c>
      <c r="B4" s="309" t="s">
        <v>28</v>
      </c>
      <c r="C4" s="309" t="s">
        <v>29</v>
      </c>
      <c r="D4" s="309" t="s">
        <v>30</v>
      </c>
      <c r="E4" s="309" t="s">
        <v>31</v>
      </c>
      <c r="F4" s="309" t="s">
        <v>32</v>
      </c>
      <c r="G4" s="309" t="s">
        <v>33</v>
      </c>
      <c r="H4" s="312" t="s">
        <v>52</v>
      </c>
      <c r="I4" s="309" t="s">
        <v>34</v>
      </c>
      <c r="J4" s="311"/>
      <c r="K4" s="309" t="s">
        <v>35</v>
      </c>
      <c r="L4" s="309" t="s">
        <v>36</v>
      </c>
      <c r="M4" s="309" t="s">
        <v>35</v>
      </c>
      <c r="N4" s="309" t="s">
        <v>37</v>
      </c>
      <c r="O4" s="309" t="s">
        <v>35</v>
      </c>
      <c r="P4" s="309" t="s">
        <v>37</v>
      </c>
      <c r="Q4" s="309" t="s">
        <v>38</v>
      </c>
      <c r="R4" s="309" t="s">
        <v>39</v>
      </c>
      <c r="S4" s="309" t="s">
        <v>36</v>
      </c>
      <c r="T4" s="309" t="s">
        <v>39</v>
      </c>
      <c r="U4" s="312" t="s">
        <v>36</v>
      </c>
      <c r="V4" s="309" t="s">
        <v>39</v>
      </c>
      <c r="W4" s="321"/>
    </row>
    <row r="5" spans="1:23">
      <c r="A5" s="311"/>
      <c r="B5" s="311"/>
      <c r="C5" s="311"/>
      <c r="D5" s="311"/>
      <c r="E5" s="311"/>
      <c r="F5" s="311"/>
      <c r="G5" s="311"/>
      <c r="H5" s="313"/>
      <c r="I5" s="106" t="s">
        <v>40</v>
      </c>
      <c r="J5" s="106" t="s">
        <v>41</v>
      </c>
      <c r="K5" s="311"/>
      <c r="L5" s="311"/>
      <c r="M5" s="311"/>
      <c r="N5" s="311"/>
      <c r="O5" s="311"/>
      <c r="P5" s="311"/>
      <c r="Q5" s="310"/>
      <c r="R5" s="310"/>
      <c r="S5" s="311"/>
      <c r="T5" s="310"/>
      <c r="U5" s="313"/>
      <c r="V5" s="317"/>
      <c r="W5" s="32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4" t="s">
        <v>5</v>
      </c>
      <c r="B179" s="31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0" t="s">
        <v>210</v>
      </c>
      <c r="B1" s="330"/>
      <c r="C1" s="330"/>
      <c r="D1" s="330"/>
      <c r="E1" s="330"/>
      <c r="F1" s="330"/>
      <c r="G1" s="33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1" t="e">
        <f>#REF!</f>
        <v>#REF!</v>
      </c>
      <c r="C2" s="332"/>
      <c r="D2" s="33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9"/>
      <c r="C3" s="329"/>
      <c r="D3" s="32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5">
        <v>41948</v>
      </c>
      <c r="C4" s="325"/>
      <c r="D4" s="32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5">
        <v>41949</v>
      </c>
      <c r="C5" s="325"/>
      <c r="D5" s="32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9">
        <v>111000</v>
      </c>
      <c r="C6" s="329"/>
      <c r="D6" s="32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5" t="s">
        <v>226</v>
      </c>
      <c r="C9" s="325"/>
      <c r="D9" s="32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9" t="e">
        <f>VLOOKUP(I11,#REF!,4,0)*1000</f>
        <v>#REF!</v>
      </c>
      <c r="C11" s="329"/>
      <c r="D11" s="32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9">
        <v>10000</v>
      </c>
      <c r="C17" s="329"/>
      <c r="D17" s="32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9">
        <v>10000</v>
      </c>
      <c r="C19" s="329"/>
      <c r="D19" s="32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5"/>
      <c r="C21" s="325"/>
      <c r="D21" s="32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6" t="s">
        <v>241</v>
      </c>
      <c r="F23" s="326"/>
      <c r="G23" s="32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15" zoomScale="77" zoomScaleNormal="77" workbookViewId="0">
      <selection activeCell="G39" sqref="G39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1" t="s">
        <v>563</v>
      </c>
      <c r="B1" s="341"/>
      <c r="C1" s="341"/>
      <c r="D1" s="341"/>
      <c r="E1" s="341"/>
      <c r="F1" s="341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1" t="s">
        <v>566</v>
      </c>
      <c r="B6" s="341"/>
      <c r="C6" s="341"/>
      <c r="D6" s="341"/>
      <c r="E6" s="341"/>
      <c r="F6" s="341"/>
    </row>
    <row r="7" spans="1:6" ht="15.75" customHeight="1">
      <c r="A7" s="341" t="s">
        <v>567</v>
      </c>
      <c r="B7" s="341"/>
      <c r="C7" s="341"/>
      <c r="D7" s="341"/>
      <c r="E7" s="341"/>
      <c r="F7" s="341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15/04/2024 đến 21/04/2024</v>
      </c>
      <c r="G18" s="175">
        <v>45397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15/04/2024 to 21/04/2024</v>
      </c>
      <c r="G19" s="175">
        <f>G18+6</f>
        <v>45403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45404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7">
        <f>D20</f>
        <v>45404</v>
      </c>
      <c r="E21" s="367"/>
      <c r="F21" s="367"/>
      <c r="G21" s="367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1" t="s">
        <v>531</v>
      </c>
      <c r="B23" s="372"/>
      <c r="C23" s="373" t="s">
        <v>541</v>
      </c>
      <c r="D23" s="372"/>
      <c r="E23" s="182" t="s">
        <v>542</v>
      </c>
      <c r="F23" s="261" t="s">
        <v>560</v>
      </c>
    </row>
    <row r="24" spans="1:11" ht="15.75" customHeight="1">
      <c r="A24" s="374" t="s">
        <v>27</v>
      </c>
      <c r="B24" s="375"/>
      <c r="C24" s="376" t="s">
        <v>330</v>
      </c>
      <c r="D24" s="377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45403</v>
      </c>
      <c r="F25" s="287">
        <f>G18-1</f>
        <v>45396</v>
      </c>
      <c r="G25" s="188"/>
    </row>
    <row r="26" spans="1:11" ht="15.75" customHeight="1">
      <c r="A26" s="362" t="s">
        <v>574</v>
      </c>
      <c r="B26" s="363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55">
        <v>1</v>
      </c>
      <c r="B28" s="356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76106403866</v>
      </c>
      <c r="F30" s="268">
        <v>77241297041</v>
      </c>
      <c r="G30" s="202"/>
      <c r="I30" s="202"/>
      <c r="J30" s="202"/>
      <c r="K30" s="202"/>
    </row>
    <row r="31" spans="1:11" ht="15.75" customHeight="1">
      <c r="A31" s="360">
        <v>1.2</v>
      </c>
      <c r="B31" s="361"/>
      <c r="C31" s="203" t="s">
        <v>587</v>
      </c>
      <c r="D31" s="204"/>
      <c r="E31" s="295">
        <f>F35</f>
        <v>10972.27</v>
      </c>
      <c r="F31" s="296">
        <v>11043.28</v>
      </c>
      <c r="G31" s="202"/>
      <c r="I31" s="202"/>
      <c r="J31" s="202"/>
      <c r="K31" s="202"/>
    </row>
    <row r="32" spans="1:11" ht="15.75" customHeight="1">
      <c r="A32" s="355">
        <v>2</v>
      </c>
      <c r="B32" s="356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71283460504</v>
      </c>
      <c r="F34" s="268">
        <v>76106403866</v>
      </c>
      <c r="G34" s="202"/>
      <c r="I34" s="202"/>
      <c r="J34" s="202"/>
      <c r="K34" s="202"/>
    </row>
    <row r="35" spans="1:11" ht="15.75" customHeight="1">
      <c r="A35" s="360">
        <v>2.2000000000000002</v>
      </c>
      <c r="B35" s="361"/>
      <c r="C35" s="207" t="s">
        <v>589</v>
      </c>
      <c r="D35" s="199"/>
      <c r="E35" s="299">
        <v>10005.790000000001</v>
      </c>
      <c r="F35" s="269">
        <v>10972.27</v>
      </c>
      <c r="G35" s="202"/>
      <c r="I35" s="202"/>
      <c r="J35" s="202"/>
      <c r="K35" s="202"/>
    </row>
    <row r="36" spans="1:11" ht="15.75" customHeight="1">
      <c r="A36" s="343">
        <v>3</v>
      </c>
      <c r="B36" s="34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-4822943362</v>
      </c>
      <c r="F37" s="301">
        <f>F34-F30</f>
        <v>-1134893175</v>
      </c>
      <c r="G37" s="202"/>
      <c r="I37" s="202"/>
      <c r="J37" s="202"/>
      <c r="K37" s="202"/>
    </row>
    <row r="38" spans="1:11" ht="15.75" customHeight="1">
      <c r="A38" s="345">
        <v>3.1</v>
      </c>
      <c r="B38" s="34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-6753700947</v>
      </c>
      <c r="F39" s="301">
        <f>F37-F41</f>
        <v>-494343707</v>
      </c>
      <c r="G39" s="202"/>
      <c r="I39" s="202"/>
      <c r="J39" s="202"/>
      <c r="K39" s="202"/>
    </row>
    <row r="40" spans="1:11" ht="15.75" customHeight="1">
      <c r="A40" s="347">
        <v>3.2</v>
      </c>
      <c r="B40" s="348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4">
        <v>1930757585</v>
      </c>
      <c r="F41" s="304">
        <v>-640549468</v>
      </c>
      <c r="G41" s="202"/>
      <c r="I41" s="202"/>
      <c r="J41" s="202"/>
      <c r="K41" s="202"/>
    </row>
    <row r="42" spans="1:11" ht="15.75" customHeight="1">
      <c r="A42" s="347">
        <v>3.3</v>
      </c>
      <c r="B42" s="348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-8.8083869609479115E-2</v>
      </c>
      <c r="F45" s="258">
        <f>F35/F31-1</f>
        <v>-6.4301548090784921E-3</v>
      </c>
      <c r="G45" s="297"/>
      <c r="I45" s="202"/>
      <c r="J45" s="202"/>
      <c r="K45" s="202"/>
    </row>
    <row r="46" spans="1:11" ht="15.75" customHeight="1">
      <c r="A46" s="349">
        <v>5</v>
      </c>
      <c r="B46" s="350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53">
        <v>5.0999999999999996</v>
      </c>
      <c r="B48" s="354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53">
        <v>5.2</v>
      </c>
      <c r="B49" s="354"/>
      <c r="C49" s="232" t="s">
        <v>591</v>
      </c>
      <c r="D49" s="233"/>
      <c r="E49" s="300">
        <v>9455.02</v>
      </c>
      <c r="F49" s="279">
        <v>9455.02</v>
      </c>
      <c r="G49" s="202"/>
      <c r="I49" s="202"/>
      <c r="J49" s="202"/>
      <c r="K49" s="202"/>
    </row>
    <row r="50" spans="1:11" ht="15.75" customHeight="1">
      <c r="A50" s="351">
        <v>6</v>
      </c>
      <c r="B50" s="352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53">
        <v>6.2</v>
      </c>
      <c r="B52" s="354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2" t="s">
        <v>557</v>
      </c>
      <c r="F55" s="342"/>
      <c r="I55" s="202"/>
    </row>
    <row r="56" spans="1:11">
      <c r="B56" s="241"/>
      <c r="C56" s="243" t="s">
        <v>594</v>
      </c>
      <c r="D56" s="242"/>
      <c r="E56" s="368" t="s">
        <v>558</v>
      </c>
      <c r="F56" s="342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69"/>
      <c r="F63" s="369"/>
    </row>
    <row r="64" spans="1:11" ht="14.25" customHeight="1">
      <c r="A64" s="246"/>
      <c r="B64" s="246"/>
      <c r="C64" s="247"/>
      <c r="D64" s="172"/>
      <c r="E64" s="370"/>
      <c r="F64" s="370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Qu8cst7ziWE/Kg3p1qwJmDG+ZHo=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5l9naBNXwYq338tbsMnezqdkquU=</DigestValue>
    </Reference>
  </SignedInfo>
  <SignatureValue>KAE0wYu9OrOcLswPAC8wKGf7rHy0oJWuw9g0iN3H0pmXk04E4eIR856fUA8P505QiGpfLZI0Gbsk
aAifVBm1JRjlWEqWMVBDUJEUXGIpDi3Tdjve3xO08Hjy9+t1uBw+g4Zvw/FyaaRyFRl8R4kE3xbH
58vLQ1TWQ678vg2lSNk=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spbb9kw4/TQcmkM14Xfy5Bb9/IA=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QAQDbeJyxvXb4SZz7HHqEVxu/Fg=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2024-04-22T06:45:10Z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2024-04-22T06:45:10Z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QcFkfODUz+mw1kDd2k6BquUHas0=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h7sNbK4RwMDNqeSmUrErfxbDwd8=</DigestValue>
    </Reference>
  </SignedInfo>
  <SignatureValue>oZ7g6Tn8UuDd2aO4f35tdsBRb4UcN8mjf8fdUZbrQWGMv6w60Y2XV0Z8jz6c+cmEM2LGs3Xn8/y0
AeL8RkRUbFhit/iFBGeaINDtVtRGYSi/I1dPSiUymYyYAIh3CrFCWangSZOSfshyPh3rmY0a9uFY
3sSXr33fBq8Zs9Zkca4=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v6PuBQE2ITk1M546eW3599JTXNg=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spbb9kw4/TQcmkM14Xfy5Bb9/IA=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uPiYkJOhHBX+vt22rvcplxM5hDw=</DigestValue>
      </Reference>
      <Reference URI="/xl/worksheets/sheet3.xml?ContentType=application/vnd.openxmlformats-officedocument.spreadsheetml.worksheet+xml">
        <DigestMethod Algorithm="http://www.w3.org/2000/09/xmldsig#sha1"/>
        <DigestValue>WpkM9J6rPkKPi0DGpgZV+Y5I1Ec=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QAQDbeJyxvXb4SZz7HHqEVxu/Fg=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2024-04-22T10:09:38Z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2024-04-22T10:09:38Z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2024-04-22T02:31:45Z</dcterms:modified>
</cp:coreProperties>
</file>