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<sst xmlns="http://schemas.openxmlformats.org/spreadsheetml/2006/main" count="1388" uniqueCount="597">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</sst>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5" zoomScale="77" zoomScaleNormal="77" workbookViewId="0">
      <selection activeCell="G39" sqref="G39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15/04/2024 đến 21/04/2024</v>
      </c>
      <c r="G18" s="175">
        <v>45397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15/04/2024 to 21/04/2024</v>
      </c>
      <c r="G19" s="175">
        <f>G18+6</f>
        <v>45403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45404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7">
        <f>D20</f>
        <v>45404</v>
      </c>
      <c r="E21" s="367"/>
      <c r="F21" s="367"/>
      <c r="G21" s="367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1" t="s">
        <v>531</v>
      </c>
      <c r="B23" s="372"/>
      <c r="C23" s="373" t="s">
        <v>541</v>
      </c>
      <c r="D23" s="372"/>
      <c r="E23" s="182" t="s">
        <v>542</v>
      </c>
      <c r="F23" s="261" t="s">
        <v>560</v>
      </c>
    </row>
    <row r="24" spans="1:11" ht="15.75" customHeight="1">
      <c r="A24" s="374" t="s">
        <v>27</v>
      </c>
      <c r="B24" s="375"/>
      <c r="C24" s="376" t="s">
        <v>330</v>
      </c>
      <c r="D24" s="377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45403</v>
      </c>
      <c r="F25" s="287">
        <f>G18-1</f>
        <v>45396</v>
      </c>
      <c r="G25" s="188"/>
    </row>
    <row r="26" spans="1:11" ht="15.75" customHeight="1">
      <c r="A26" s="362" t="s">
        <v>574</v>
      </c>
      <c r="B26" s="363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55">
        <v>1</v>
      </c>
      <c r="B28" s="356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586</v>
      </c>
      <c r="D30" s="201"/>
      <c r="E30" s="268">
        <f>F34</f>
        <v>76106403866</v>
      </c>
      <c r="F30" s="268">
        <v>77241297041</v>
      </c>
      <c r="G30" s="202"/>
      <c r="I30" s="202"/>
      <c r="J30" s="202"/>
      <c r="K30" s="202"/>
    </row>
    <row r="31" spans="1:11" ht="15.75" customHeight="1">
      <c r="A31" s="360">
        <v>1.2</v>
      </c>
      <c r="B31" s="361"/>
      <c r="C31" s="203" t="s">
        <v>587</v>
      </c>
      <c r="D31" s="204"/>
      <c r="E31" s="295">
        <f>F35</f>
        <v>10972.27</v>
      </c>
      <c r="F31" s="296">
        <v>11043.28</v>
      </c>
      <c r="G31" s="202"/>
      <c r="I31" s="202"/>
      <c r="J31" s="202"/>
      <c r="K31" s="202"/>
    </row>
    <row r="32" spans="1:11" ht="15.75" customHeight="1">
      <c r="A32" s="355">
        <v>2</v>
      </c>
      <c r="B32" s="356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588</v>
      </c>
      <c r="D34" s="201"/>
      <c r="E34" s="298">
        <v>71283460504</v>
      </c>
      <c r="F34" s="268">
        <v>76106403866</v>
      </c>
      <c r="G34" s="202"/>
      <c r="I34" s="202"/>
      <c r="J34" s="202"/>
      <c r="K34" s="202"/>
    </row>
    <row r="35" spans="1:11" ht="15.75" customHeight="1">
      <c r="A35" s="360">
        <v>2.2000000000000002</v>
      </c>
      <c r="B35" s="361"/>
      <c r="C35" s="207" t="s">
        <v>589</v>
      </c>
      <c r="D35" s="199"/>
      <c r="E35" s="299">
        <v>10005.790000000001</v>
      </c>
      <c r="F35" s="269">
        <v>10972.27</v>
      </c>
      <c r="G35" s="202"/>
      <c r="I35" s="202"/>
      <c r="J35" s="202"/>
      <c r="K35" s="202"/>
    </row>
    <row r="36" spans="1:11" ht="15.75" customHeight="1">
      <c r="A36" s="343">
        <v>3</v>
      </c>
      <c r="B36" s="344"/>
      <c r="C36" s="208" t="s">
        <v>577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4">
        <f>E34-E30</f>
        <v>-4822943362</v>
      </c>
      <c r="F37" s="301">
        <f>F34-F30</f>
        <v>-1134893175</v>
      </c>
      <c r="G37" s="202"/>
      <c r="I37" s="202"/>
      <c r="J37" s="202"/>
      <c r="K37" s="202"/>
    </row>
    <row r="38" spans="1:11" ht="15.75" customHeight="1">
      <c r="A38" s="345">
        <v>3.1</v>
      </c>
      <c r="B38" s="34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-6753700947</v>
      </c>
      <c r="F39" s="301">
        <f>F37-F41</f>
        <v>-494343707</v>
      </c>
      <c r="G39" s="202"/>
      <c r="I39" s="202"/>
      <c r="J39" s="202"/>
      <c r="K39" s="202"/>
    </row>
    <row r="40" spans="1:11" ht="15.75" customHeight="1">
      <c r="A40" s="347">
        <v>3.2</v>
      </c>
      <c r="B40" s="348"/>
      <c r="C40" s="219" t="s">
        <v>585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4">
        <v>1930757585</v>
      </c>
      <c r="F41" s="304">
        <v>-640549468</v>
      </c>
      <c r="G41" s="202"/>
      <c r="I41" s="202"/>
      <c r="J41" s="202"/>
      <c r="K41" s="202"/>
    </row>
    <row r="42" spans="1:11" ht="15.75" customHeight="1">
      <c r="A42" s="347">
        <v>3.3</v>
      </c>
      <c r="B42" s="348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575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-8.8083869609479115E-2</v>
      </c>
      <c r="F45" s="258">
        <f>F35/F31-1</f>
        <v>-6.4301548090784921E-3</v>
      </c>
      <c r="G45" s="297"/>
      <c r="I45" s="202"/>
      <c r="J45" s="202"/>
      <c r="K45" s="202"/>
    </row>
    <row r="46" spans="1:11" ht="15.75" customHeight="1">
      <c r="A46" s="349">
        <v>5</v>
      </c>
      <c r="B46" s="350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53">
        <v>5.0999999999999996</v>
      </c>
      <c r="B48" s="354"/>
      <c r="C48" s="231" t="s">
        <v>590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53">
        <v>5.2</v>
      </c>
      <c r="B49" s="354"/>
      <c r="C49" s="232" t="s">
        <v>591</v>
      </c>
      <c r="D49" s="233"/>
      <c r="E49" s="300">
        <v>9455.02</v>
      </c>
      <c r="F49" s="279">
        <v>9455.02</v>
      </c>
      <c r="G49" s="202"/>
      <c r="I49" s="202"/>
      <c r="J49" s="202"/>
      <c r="K49" s="202"/>
    </row>
    <row r="50" spans="1:11" ht="15.75" customHeight="1">
      <c r="A50" s="351">
        <v>6</v>
      </c>
      <c r="B50" s="352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592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53">
        <v>6.2</v>
      </c>
      <c r="B52" s="354"/>
      <c r="C52" s="200" t="s">
        <v>593</v>
      </c>
      <c r="D52" s="231"/>
      <c r="E52" s="303">
        <f>E51*E35</f>
        <v>0</v>
      </c>
      <c r="F52" s="303">
        <f>F51*F35</f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581</v>
      </c>
      <c r="D53" s="238"/>
      <c r="E53" s="267">
        <f>E52/E34</f>
        <v>0</v>
      </c>
      <c r="F53" s="267">
        <f>F52/F34</f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594</v>
      </c>
      <c r="D56" s="242"/>
      <c r="E56" s="368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9"/>
      <c r="F63" s="369"/>
    </row>
    <row r="64" spans="1:11" ht="14.25" customHeight="1">
      <c r="A64" s="246"/>
      <c r="B64" s="246"/>
      <c r="C64" s="247"/>
      <c r="D64" s="172"/>
      <c r="E64" s="370"/>
      <c r="F64" s="370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Qu8cst7ziWE/Kg3p1qwJmDG+ZHo=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5l9naBNXwYq338tbsMnezqdkquU=</DigestValue>
    </Reference>
  </SignedInfo>
  <SignatureValue>KAE0wYu9OrOcLswPAC8wKGf7rHy0oJWuw9g0iN3H0pmXk04E4eIR856fUA8P505QiGpfLZI0Gbsk
aAifVBm1JRjlWEqWMVBDUJEUXGIpDi3Tdjve3xO08Hjy9+t1uBw+g4Zvw/FyaaRyFRl8R4kE3xbH
58vLQ1TWQ678vg2lSNk=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HY5Bq3nJdGldNsSUoEnxDcE5Xfc=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v6PuBQE2ITk1M546eW3599JTXNg=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spbb9kw4/TQcmkM14Xfy5Bb9/IA=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QAQDbeJyxvXb4SZz7HHqEVxu/Fg=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2024-04-22T06:45:10Z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2024-04-22T06:45:10Z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QcFkfODUz+mw1kDd2k6BquUHas0=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h7sNbK4RwMDNqeSmUrErfxbDwd8=</DigestValue>
    </Reference>
  </SignedInfo>
  <SignatureValue>oZ7g6Tn8UuDd2aO4f35tdsBRb4UcN8mjf8fdUZbrQWGMv6w60Y2XV0Z8jz6c+cmEM2LGs3Xn8/y0
AeL8RkRUbFhit/iFBGeaINDtVtRGYSi/I1dPSiUymYyYAIh3CrFCWangSZOSfshyPh3rmY0a9uFY
3sSXr33fBq8Zs9Zkca4=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HY5Bq3nJdGldNsSUoEnxDcE5Xfc=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v6PuBQE2ITk1M546eW3599JTXNg=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spbb9kw4/TQcmkM14Xfy5Bb9/IA=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QAQDbeJyxvXb4SZz7HHqEVxu/Fg=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2024-04-22T10:09:38Z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2024-04-22T10:09:38Z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2024-04-22T02:31:45Z</dcterms:modified>
</cp:coreProperties>
</file>