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<sst xmlns="http://schemas.openxmlformats.org/spreadsheetml/2006/main" count="1388" uniqueCount="597">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</sst>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9" zoomScale="75" zoomScaleNormal="75" workbookViewId="0">
      <selection activeCell="D30" sqref="D3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584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08/04/2024 đến 14/04/2024</v>
      </c>
      <c r="G18" s="176">
        <v>45390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08/04/2024 to 14/04/2024</v>
      </c>
      <c r="G19" s="176">
        <f>G18+6</f>
        <v>45396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45397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7">
        <f>D20</f>
        <v>45397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2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45396</v>
      </c>
      <c r="F25" s="191">
        <f>+G18-1</f>
        <v>45389</v>
      </c>
      <c r="G25" s="192"/>
      <c r="H25" s="179"/>
      <c r="K25" s="185"/>
    </row>
    <row r="26" spans="1:11" ht="15.75" customHeight="1">
      <c r="A26" s="365" t="s">
        <v>574</v>
      </c>
      <c r="B26" s="36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8">
        <v>1</v>
      </c>
      <c r="B28" s="359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0">
        <v>1.1000000000000001</v>
      </c>
      <c r="B30" s="361"/>
      <c r="C30" s="208" t="s">
        <v>586</v>
      </c>
      <c r="D30" s="209"/>
      <c r="E30" s="163">
        <f>F34</f>
        <v>152728231697</v>
      </c>
      <c r="F30" s="282">
        <v>150824701657</v>
      </c>
      <c r="G30" s="210"/>
      <c r="H30" s="211"/>
      <c r="I30" s="210"/>
      <c r="J30" s="210"/>
      <c r="K30" s="185"/>
    </row>
    <row r="31" spans="1:11" ht="15.75" customHeight="1">
      <c r="A31" s="363">
        <v>1.2</v>
      </c>
      <c r="B31" s="364"/>
      <c r="C31" s="212" t="s">
        <v>587</v>
      </c>
      <c r="D31" s="213"/>
      <c r="E31" s="261">
        <f>F35</f>
        <v>12368.75</v>
      </c>
      <c r="F31" s="283">
        <v>12895.99</v>
      </c>
      <c r="G31" s="210"/>
      <c r="H31" s="211"/>
      <c r="I31" s="210"/>
      <c r="J31" s="210"/>
      <c r="K31" s="185"/>
    </row>
    <row r="32" spans="1:11" ht="15.75" customHeight="1">
      <c r="A32" s="358">
        <v>2</v>
      </c>
      <c r="B32" s="359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0">
        <v>2.1</v>
      </c>
      <c r="B34" s="361"/>
      <c r="C34" s="208" t="s">
        <v>588</v>
      </c>
      <c r="D34" s="209"/>
      <c r="E34" s="303">
        <v>153044905739</v>
      </c>
      <c r="F34" s="282">
        <v>152728231697</v>
      </c>
      <c r="G34" s="210"/>
      <c r="H34" s="211"/>
      <c r="I34" s="210"/>
      <c r="J34" s="210"/>
      <c r="K34" s="216"/>
    </row>
    <row r="35" spans="1:11" ht="15.75" customHeight="1">
      <c r="A35" s="363">
        <v>2.2000000000000002</v>
      </c>
      <c r="B35" s="364"/>
      <c r="C35" s="217" t="s">
        <v>589</v>
      </c>
      <c r="D35" s="207"/>
      <c r="E35" s="304">
        <v>12702.12</v>
      </c>
      <c r="F35" s="283">
        <v>12368.75</v>
      </c>
      <c r="G35" s="210"/>
      <c r="H35" s="211"/>
      <c r="I35" s="210"/>
      <c r="J35" s="210"/>
    </row>
    <row r="36" spans="1:11" ht="15.75" customHeight="1">
      <c r="A36" s="345">
        <v>3</v>
      </c>
      <c r="B36" s="346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316674042</v>
      </c>
      <c r="F37" s="275">
        <f>F34-F30</f>
        <v>1903530040</v>
      </c>
      <c r="G37" s="210"/>
      <c r="H37" s="211"/>
      <c r="I37" s="210"/>
      <c r="J37" s="210"/>
    </row>
    <row r="38" spans="1:11" ht="15.75" customHeight="1">
      <c r="A38" s="347">
        <v>3.1</v>
      </c>
      <c r="B38" s="348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4043940830</v>
      </c>
      <c r="F39" s="265">
        <f>F37-F41</f>
        <v>-6387913065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5">
        <v>-3727266788</v>
      </c>
      <c r="F41" s="305">
        <v>8291443105</v>
      </c>
      <c r="G41" s="210"/>
      <c r="H41" s="300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45">
        <v>4</v>
      </c>
      <c r="B44" s="351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2.6952602324406438E-2</v>
      </c>
      <c r="F45" s="269">
        <f>F35/F31-1</f>
        <v>-4.088402674009517E-2</v>
      </c>
      <c r="G45" s="200"/>
      <c r="H45" s="211"/>
      <c r="I45" s="210"/>
      <c r="J45" s="210"/>
    </row>
    <row r="46" spans="1:11" ht="15.75" customHeight="1">
      <c r="A46" s="345">
        <v>5</v>
      </c>
      <c r="B46" s="351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56">
        <v>5.0999999999999996</v>
      </c>
      <c r="B48" s="357"/>
      <c r="C48" s="241" t="s">
        <v>590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56">
        <v>5.2</v>
      </c>
      <c r="B49" s="357"/>
      <c r="C49" s="242" t="s">
        <v>591</v>
      </c>
      <c r="D49" s="243"/>
      <c r="E49" s="307">
        <v>9646.93</v>
      </c>
      <c r="F49" s="293">
        <v>9646.93</v>
      </c>
      <c r="G49" s="210"/>
      <c r="H49" s="211"/>
      <c r="I49" s="210"/>
      <c r="J49" s="210"/>
    </row>
    <row r="50" spans="1:10" ht="15.75" customHeight="1">
      <c r="A50" s="354">
        <v>6</v>
      </c>
      <c r="B50" s="355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6">
        <v>6.1</v>
      </c>
      <c r="B51" s="357">
        <v>6.1</v>
      </c>
      <c r="C51" s="246" t="s">
        <v>592</v>
      </c>
      <c r="D51" s="247"/>
      <c r="E51" s="306">
        <v>479165.83</v>
      </c>
      <c r="F51" s="299">
        <v>398802.14</v>
      </c>
      <c r="G51" s="298"/>
      <c r="H51" s="211"/>
      <c r="I51" s="210"/>
      <c r="J51" s="210"/>
    </row>
    <row r="52" spans="1:10" ht="15.75" customHeight="1">
      <c r="A52" s="356">
        <v>6.2</v>
      </c>
      <c r="B52" s="357"/>
      <c r="C52" s="208" t="s">
        <v>593</v>
      </c>
      <c r="D52" s="241"/>
      <c r="E52" s="280">
        <f>E51*E35</f>
        <v>6086421872.5596008</v>
      </c>
      <c r="F52" s="280">
        <f>F51*F35</f>
        <v>4932683969.125</v>
      </c>
      <c r="G52" s="297"/>
      <c r="H52" s="211"/>
      <c r="I52" s="210"/>
      <c r="J52" s="210"/>
    </row>
    <row r="53" spans="1:10" ht="15.75" customHeight="1" thickBot="1">
      <c r="A53" s="352">
        <v>6.2</v>
      </c>
      <c r="B53" s="353">
        <v>6.3</v>
      </c>
      <c r="C53" s="248" t="s">
        <v>581</v>
      </c>
      <c r="D53" s="248"/>
      <c r="E53" s="281">
        <f>E52/E34</f>
        <v>3.976886289138741E-2</v>
      </c>
      <c r="F53" s="281">
        <f>F52/F34</f>
        <v>3.2297132719450526E-2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78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9"/>
      <c r="F63" s="379"/>
    </row>
    <row r="64" spans="1:10" ht="14.25" customHeight="1">
      <c r="A64" s="256"/>
      <c r="B64" s="256"/>
      <c r="C64" s="257"/>
      <c r="D64" s="173"/>
      <c r="E64" s="380"/>
      <c r="F64" s="380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eJgTEpt6l8IreDfkptfhQnCBQno=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qVeggEYtwV4kc6x8+HqsKQJnnkw=</DigestValue>
    </Reference>
  </SignedInfo>
  <SignatureValue>zoOYS/0Awsm9LiWEvy4b/ZzdCyHR5kKPrdbzk1X6PKJWj7IqBCwAqVYvlBafg7Va2jWepYWvJuz+
EysI9GibMGQoMQl8EPuwoEvY+/z6hvqgDXfWNDbAxHUcy3HPKyNGRhcxGFlunxFDKmT73ZHCa0dx
NDc31oUOA7OoF/sAgVI=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EnY0hBZwFc3y/JsjzATMZNNb9Rk=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iz79m7IZP8Ya3d7QFRUYzv9NGQM=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2024-04-15T06:48:41Z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2024-04-15T06:48:41Z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kq3zQL9dbv+bxLyoMyEHHbBu0l4=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CdwHLBStUcZ4OKXiB18iavu0z+Q=</DigestValue>
    </Reference>
  </SignedInfo>
  <SignatureValue>NXjdcLr1GsB0140QaWVPNeFKT8QXFtllCiIXtUDZjo67OzD7U8PpDN5UM5wn89Q+wAtlgKvhuCRY
No/7K7XeK4Lbiw8ajm5JWr9o0MSwxv+AppfHzkbdIb35PtZsOF35PfZ4ij09UVpQNnhvOkWf2z+e
WP7lUb/bNjhdO/sDR7w=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EnY0hBZwFc3y/JsjzATMZNNb9Rk=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iz79m7IZP8Ya3d7QFRUYzv9NGQM=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2024-04-15T12:34:49Z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2024-04-15T12:34:49Z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2024-04-15T01:34:11Z</dcterms:modified>
</cp:coreProperties>
</file>