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7" i="27"/>
  <c r="E31" i="27" l="1"/>
  <c r="E30" i="27"/>
  <c r="E39" i="27" l="1"/>
  <c r="G18" i="27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<sst xmlns="http://schemas.openxmlformats.org/spreadsheetml/2006/main" count="1388" uniqueCount="595">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</sst>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7" zoomScale="93" zoomScaleNormal="93" workbookViewId="0">
      <selection activeCell="J40" sqref="J40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582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593</v>
      </c>
    </row>
    <row r="17" spans="1:9" ht="15.75" customHeight="1">
      <c r="A17" s="173"/>
      <c r="B17" s="174" t="s">
        <v>539</v>
      </c>
      <c r="C17" s="173"/>
      <c r="D17" s="174" t="s">
        <v>594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15/04/2024 đến 21/04/2024</v>
      </c>
      <c r="G18" s="176">
        <f>F25+1</f>
        <v>45397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15/04/2024 to 21/04/2024</v>
      </c>
      <c r="G19" s="176">
        <f>+G18+6</f>
        <v>45403</v>
      </c>
    </row>
    <row r="20" spans="1:9" ht="15.75" customHeight="1">
      <c r="A20" s="179">
        <v>5</v>
      </c>
      <c r="B20" s="179" t="s">
        <v>580</v>
      </c>
      <c r="C20" s="179"/>
      <c r="D20" s="180">
        <f>G19+1</f>
        <v>45404</v>
      </c>
      <c r="E20" s="181"/>
      <c r="F20" s="181"/>
      <c r="G20" s="176"/>
    </row>
    <row r="21" spans="1:9" ht="15.75" customHeight="1">
      <c r="A21" s="177"/>
      <c r="B21" s="178" t="s">
        <v>581</v>
      </c>
      <c r="C21" s="177"/>
      <c r="D21" s="364">
        <f>D20</f>
        <v>45404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45403</v>
      </c>
      <c r="F25" s="190">
        <v>45396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584</v>
      </c>
      <c r="D30" s="207"/>
      <c r="E30" s="163">
        <f>F34</f>
        <v>142185810179</v>
      </c>
      <c r="F30" s="281">
        <v>144089677341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585</v>
      </c>
      <c r="D31" s="210"/>
      <c r="E31" s="258">
        <f>F35</f>
        <v>14291.72</v>
      </c>
      <c r="F31" s="282">
        <v>14088.72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586</v>
      </c>
      <c r="D34" s="207"/>
      <c r="E34" s="163">
        <v>145223923591</v>
      </c>
      <c r="F34" s="281">
        <v>142185810179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587</v>
      </c>
      <c r="D35" s="205"/>
      <c r="E35" s="258">
        <v>13623.78</v>
      </c>
      <c r="F35" s="282">
        <v>14291.72</v>
      </c>
      <c r="G35" s="208"/>
      <c r="H35" s="208"/>
    </row>
    <row r="36" spans="1:9" ht="15.75" customHeight="1">
      <c r="A36" s="365">
        <v>3</v>
      </c>
      <c r="B36" s="366"/>
      <c r="C36" s="215" t="s">
        <v>575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576</v>
      </c>
      <c r="D37" s="220"/>
      <c r="E37" s="273">
        <f>E34-E30</f>
        <v>3038113412</v>
      </c>
      <c r="F37" s="286">
        <v>-1903867162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-6973076279</v>
      </c>
      <c r="F39" s="287">
        <v>2047215233</v>
      </c>
      <c r="G39" s="208"/>
      <c r="H39" s="208"/>
    </row>
    <row r="40" spans="1:9" ht="15.75" customHeight="1">
      <c r="A40" s="343">
        <v>3.2</v>
      </c>
      <c r="B40" s="344"/>
      <c r="C40" s="226" t="s">
        <v>583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578</v>
      </c>
      <c r="D41" s="225"/>
      <c r="E41" s="286">
        <v>10011189691</v>
      </c>
      <c r="F41" s="286">
        <v>-3951082395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577</v>
      </c>
      <c r="D45" s="225"/>
      <c r="E45" s="267">
        <f>E35/E31-1</f>
        <v>-4.6736152121647945E-2</v>
      </c>
      <c r="F45" s="292">
        <v>1.4408690072625463E-2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588</v>
      </c>
      <c r="D48" s="207"/>
      <c r="E48" s="301">
        <v>14449.63</v>
      </c>
      <c r="F48" s="296">
        <v>14449.63</v>
      </c>
      <c r="H48" s="208"/>
    </row>
    <row r="49" spans="1:8" ht="15.75" customHeight="1">
      <c r="A49" s="374">
        <v>5.2</v>
      </c>
      <c r="B49" s="375"/>
      <c r="C49" s="239" t="s">
        <v>589</v>
      </c>
      <c r="D49" s="240"/>
      <c r="E49" s="301">
        <v>11472.91</v>
      </c>
      <c r="F49" s="295">
        <v>11362.92</v>
      </c>
      <c r="G49" s="208"/>
      <c r="H49" s="208"/>
    </row>
    <row r="50" spans="1:8" ht="15.75" customHeight="1">
      <c r="A50" s="372">
        <v>6</v>
      </c>
      <c r="B50" s="373"/>
      <c r="C50" s="241" t="s">
        <v>574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590</v>
      </c>
      <c r="D51" s="244"/>
      <c r="E51" s="278">
        <v>442219.14</v>
      </c>
      <c r="F51" s="278">
        <v>442219.14</v>
      </c>
      <c r="G51" s="302"/>
      <c r="H51" s="208"/>
    </row>
    <row r="52" spans="1:8" ht="15.75" customHeight="1">
      <c r="A52" s="374">
        <v>6.2</v>
      </c>
      <c r="B52" s="375"/>
      <c r="C52" s="206" t="s">
        <v>591</v>
      </c>
      <c r="D52" s="238"/>
      <c r="E52" s="303">
        <v>6024696275.1492004</v>
      </c>
      <c r="F52" s="278">
        <v>6320072127.5207996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579</v>
      </c>
      <c r="D53" s="245"/>
      <c r="E53" s="279">
        <v>4.1485563302344014E-2</v>
      </c>
      <c r="F53" s="280">
        <v>4.4449387175586365E-2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592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LizDZQBp4CaIlLzc2czWiwV0JCU=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QyvvzxXPPWSBrvlUDycpmWIrmXE=</DigestValue>
    </Reference>
  </SignedInfo>
  <SignatureValue>kRLuNlhXaXpcmUTmAgFnnbcYsuDjYvEMFSGMqfy95ej7eAHSj0gRBwRQbjMSRzQgydxjc3DDh2Sl
ZVj7QUhcW2n+uyxBZtjblsmT+siATOgI9KfB2LDWwJ+Ounb7em91o9O5vBZboTh9WziziCEpd7+2
aMonBCsSq/mAQ79SJdo=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i5MloRSCuzkcKyHRd4GkLJU0p5c=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wE/URPc+EX8BTv7/O5A/1xXOvQA=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GelEfpySZquykJhlfTrYZQrVed0=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HX/qr7TFlSaHa7cgzeiOiUR+6h4=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2024-04-22T06:42:49Z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2024-04-22T06:42:49Z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1LbPgVFAR1Z8z0c1ITFwa75+KBo=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XDuWL25ws7Hkp3nHqGJ86YjmEeQ=</DigestValue>
    </Reference>
  </SignedInfo>
  <SignatureValue>B1yjB2t+1aS7JdkdmyV26Xjwsxmqkr85iDW15vQ3etMmYuUpLT8Jsj/J+I0dbTu2N3n/tM5ZZSsi
XGa3uyVN/cidnPgAKd1JmnvX7+gAOGUryFRs2BOf39TZLH+VFCSjeI0PYO/mvbzMLhvloD1O2I1B
2O+jTBdC87vOkekEg1s=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i5MloRSCuzkcKyHRd4GkLJU0p5c=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wE/URPc+EX8BTv7/O5A/1xXOvQA=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GelEfpySZquykJhlfTrYZQrVed0=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HX/qr7TFlSaHa7cgzeiOiUR+6h4=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2024-04-22T10:10:43Z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2024-04-22T10:10:43Z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2024-04-19T11:33:52Z</dcterms:modified>
</cp:coreProperties>
</file>