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glth19\Desktop\CBTT\Feb\1. Báo cáo Tháng\TCFIN\"/>
    </mc:Choice>
  </mc:AlternateContent>
  <bookViews>
    <workbookView xWindow="0" yWindow="0" windowWidth="24000" windowHeight="9600" tabRatio="944" firstSheet="1" activeTab="8"/>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Khac_06030!$G$17:$G$38</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ngoai'!$A$1:$H$49</definedName>
    <definedName name="_xlnm.Print_Area" localSheetId="6">BCDanhMucDauTu_06029!$A$1:$G$76</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BCtinhhinhtaichinh!$A$1:$E$74</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D41" i="12" l="1"/>
  <c r="F30" i="11"/>
  <c r="F17" i="11" l="1"/>
  <c r="F18" i="11"/>
  <c r="F19" i="11"/>
  <c r="F20" i="11"/>
  <c r="F21" i="11"/>
  <c r="F22" i="11"/>
  <c r="F23" i="11"/>
  <c r="F24" i="11"/>
  <c r="F25" i="11"/>
  <c r="F26" i="11"/>
  <c r="F27" i="11"/>
  <c r="F28" i="11"/>
  <c r="F29" i="11"/>
  <c r="F31" i="11"/>
  <c r="F16" i="11"/>
  <c r="D9" i="27" l="1"/>
  <c r="D32" i="11" l="1"/>
  <c r="F32" i="11"/>
  <c r="F51" i="11" l="1"/>
  <c r="A4" i="23" l="1"/>
  <c r="A4" i="22"/>
  <c r="C10" i="20"/>
  <c r="C9" i="21" s="1"/>
  <c r="C9" i="22" s="1"/>
  <c r="C9" i="23" s="1"/>
  <c r="A5" i="20"/>
  <c r="A4" i="21" s="1"/>
  <c r="D10" i="8"/>
  <c r="A5" i="8"/>
  <c r="C10" i="12"/>
  <c r="A5" i="12"/>
  <c r="D10" i="28"/>
  <c r="A5" i="28"/>
  <c r="F53" i="11"/>
  <c r="F60" i="11" s="1"/>
  <c r="D35" i="11"/>
  <c r="D61" i="11" s="1"/>
  <c r="C10" i="11"/>
  <c r="A5" i="11"/>
  <c r="C10" i="10"/>
  <c r="A5" i="10"/>
  <c r="C10" i="9"/>
  <c r="A5" i="9"/>
  <c r="E12" i="17"/>
  <c r="D12" i="17"/>
  <c r="B10" i="17"/>
  <c r="A5" i="17"/>
  <c r="O49" i="16"/>
  <c r="N49" i="16"/>
  <c r="B10" i="16"/>
  <c r="A5" i="16"/>
  <c r="B6" i="19"/>
  <c r="C5" i="19"/>
  <c r="B5" i="19"/>
  <c r="C4" i="19"/>
  <c r="B4" i="19"/>
  <c r="C3" i="19"/>
  <c r="B3" i="19"/>
  <c r="C2" i="19"/>
  <c r="B2" i="19"/>
  <c r="F35" i="11" l="1"/>
  <c r="F42" i="11" s="1"/>
  <c r="F61" i="11" l="1"/>
  <c r="G40" i="11" l="1"/>
  <c r="G30" i="11"/>
  <c r="G20" i="11"/>
  <c r="G24" i="11"/>
  <c r="G28" i="11"/>
  <c r="G25" i="11"/>
  <c r="G18" i="11"/>
  <c r="G22" i="11"/>
  <c r="G31" i="11"/>
  <c r="G27" i="11"/>
  <c r="G17" i="11"/>
  <c r="G21" i="11"/>
  <c r="G29" i="11"/>
  <c r="G26" i="11"/>
  <c r="G19" i="11"/>
  <c r="G23" i="11"/>
  <c r="G51" i="11"/>
  <c r="G48" i="11"/>
  <c r="G16" i="11"/>
  <c r="G61" i="11"/>
  <c r="G60" i="11"/>
  <c r="G55" i="11"/>
  <c r="G54" i="11"/>
  <c r="C6" i="19"/>
  <c r="C7" i="19"/>
  <c r="G32" i="11"/>
  <c r="G35" i="11"/>
  <c r="G42" i="11"/>
  <c r="G53" i="11" l="1"/>
</calcChain>
</file>

<file path=xl/sharedStrings.xml><?xml version="1.0" encoding="utf-8"?>
<sst xmlns="http://schemas.openxmlformats.org/spreadsheetml/2006/main" count="1009" uniqueCount="683">
  <si>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</si>
  <si>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</si>
  <si>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</si>
  <si>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</si>
  <si>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</si>
  <si>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</si>
  <si>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</si>
  <si>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</si>
  <si>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</si>
  <si>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</si>
  <si>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</si>
  <si>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</si>
  <si>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</si>
  <si>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</si>
  <si>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</si>
  <si>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</si>
  <si>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</si>
  <si>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</si>
  <si>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</si>
  <si>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</si>
  <si>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</si>
  <si>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</si>
  <si>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</si>
  <si>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</si>
  <si>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</si>
  <si>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</si>
  <si>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</si>
  <si>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</si>
  <si>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</si>
  <si>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</si>
  <si>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</si>
  <si>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</si>
  <si>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</si>
  <si>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</si>
  <si>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</si>
  <si>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</si>
  <si>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</si>
  <si>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</si>
  <si>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</si>
  <si>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</si>
  <si>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</si>
  <si>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</si>
  <si>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</si>
  <si>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</si>
  <si>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</si>
  <si>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</si>
  <si>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</si>
  <si>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</si>
  <si>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</si>
  <si>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</si>
  <si>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</si>
  <si>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</si>
  <si>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</si>
  <si>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</si>
  <si>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</si>
  <si>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</si>
  <si>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</si>
  <si>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</si>
  <si>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</si>
  <si>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</si>
  <si>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</si>
  <si>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</si>
  <si>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</si>
  <si>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</si>
  <si>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</si>
  <si>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</si>
  <si>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</si>
  <si>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</si>
  <si>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</si>
  <si>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</si>
  <si>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</si>
  <si>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</si>
  <si>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</si>
  <si>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</si>
  <si>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</si>
  <si>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</si>
  <si>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</si>
  <si>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</si>
  <si>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</si>
  <si>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</si>
  <si>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</si>
  <si>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</si>
  <si>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</si>
  <si>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</si>
  <si>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</si>
  <si>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</si>
  <si>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</si>
  <si>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</si>
  <si>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</si>
  <si>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</si>
  <si>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</si>
  <si>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</si>
  <si>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</si>
  <si>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</si>
  <si>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</si>
  <si>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</si>
  <si>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</si>
  <si>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</si>
  <si>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</si>
  <si>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</si>
  <si>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</si>
  <si>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</si>
  <si>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</si>
  <si>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</si>
  <si>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</si>
  <si>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</si>
  <si>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</si>
  <si>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</si>
  <si>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</si>
  <si>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</si>
  <si>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</si>
  <si>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</si>
  <si>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</si>
  <si>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</si>
  <si>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</si>
  <si>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</si>
  <si>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</si>
  <si>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</si>
  <si>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</si>
  <si>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</si>
  <si>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</si>
  <si>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</si>
  <si>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</si>
  <si>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</si>
  <si>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</si>
  <si>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</si>
  <si>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</si>
  <si>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</si>
  <si>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</si>
  <si>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</si>
  <si>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</si>
  <si>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</si>
  <si>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</si>
  <si>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</si>
  <si>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</si>
  <si>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</si>
  <si>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</si>
  <si>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</si>
  <si>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</si>
  <si>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</si>
  <si>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</si>
  <si>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</si>
  <si>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</si>
  <si>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</si>
  <si>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</si>
  <si>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</si>
  <si>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</si>
  <si>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</si>
  <si>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</si>
  <si>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</si>
  <si>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</si>
  <si>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</si>
  <si>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</si>
  <si>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</si>
  <si>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</si>
  <si>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</si>
  <si>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</si>
  <si>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</si>
  <si>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</si>
  <si>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</si>
  <si>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</si>
  <si>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</si>
  <si>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</si>
  <si>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</si>
  <si>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</si>
  <si>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</si>
  <si>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</si>
  <si>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</si>
  <si>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</si>
  <si>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</si>
  <si>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</si>
  <si>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</si>
  <si>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</si>
  <si>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</si>
  <si>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</si>
  <si>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</si>
  <si>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</si>
  <si>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</si>
  <si>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</si>
  <si>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</si>
  <si>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</si>
  <si>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</si>
  <si>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</si>
  <si>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</si>
  <si>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</si>
  <si>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</si>
  <si>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</si>
  <si>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</si>
  <si>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</si>
  <si>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</si>
  <si>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</si>
  <si>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</si>
  <si>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</si>
  <si>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</si>
  <si>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</si>
  <si>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</si>
  <si>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</si>
  <si>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</si>
  <si>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</si>
  <si>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</si>
  <si>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</si>
  <si>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</si>
  <si>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</si>
  <si>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</si>
  <si>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</si>
  <si>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</si>
  <si>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</si>
  <si>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</si>
  <si>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</si>
  <si>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</si>
  <si>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</si>
  <si>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</si>
  <si>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</si>
  <si>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</si>
  <si>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</si>
  <si>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</si>
  <si>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</si>
  <si>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</si>
  <si>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</si>
  <si>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</si>
  <si>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</si>
  <si>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</si>
  <si>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</si>
  <si>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</si>
  <si>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</si>
  <si>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</si>
  <si>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</si>
  <si>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</si>
  <si>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</si>
  <si>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</si>
  <si>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</si>
  <si>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</si>
  <si>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</si>
  <si>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</si>
  <si>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</si>
  <si>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</si>
  <si>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</si>
  <si>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</si>
  <si>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</si>
  <si>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</si>
  <si>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</si>
  <si>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</si>
  <si>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</si>
  <si>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</si>
  <si>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</si>
  <si>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</si>
  <si>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</si>
  <si>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</si>
  <si>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</si>
  <si>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</si>
  <si>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</si>
  <si>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</si>
  <si>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</si>
  <si>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</si>
  <si>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</si>
  <si>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</si>
  <si>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</si>
  <si>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</si>
  <si>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</si>
  <si>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</si>
  <si>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</si>
  <si>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</si>
  <si>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</si>
  <si>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</si>
  <si>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</si>
  <si>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</si>
  <si>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</si>
  <si>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</si>
  <si>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</si>
  <si>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</si>
  <si>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</si>
  <si>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</si>
  <si>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</si>
  <si>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</si>
  <si>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</si>
  <si>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</si>
  <si>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</si>
  <si>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</si>
  <si>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</si>
  <si>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</si>
  <si>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</si>
  <si>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</si>
  <si>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</si>
  <si>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</si>
  <si>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</si>
  <si>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</si>
  <si>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</si>
  <si>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</si>
  <si>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</si>
  <si>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</si>
  <si>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</si>
  <si>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</si>
  <si>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</si>
  <si>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</si>
  <si>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</si>
  <si>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</si>
  <si>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</si>
  <si>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</si>
  <si>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</si>
  <si>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</si>
  <si>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</si>
  <si>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</si>
  <si>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</si>
  <si>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</si>
  <si>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</si>
  <si>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</si>
  <si>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</si>
  <si>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</si>
  <si>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</si>
  <si>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</si>
  <si>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</si>
  <si>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</si>
  <si>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</si>
  <si>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</si>
  <si>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</si>
  <si>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</si>
  <si>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</si>
  <si>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</si>
  <si>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</si>
  <si>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</si>
  <si>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</si>
  <si>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</si>
  <si>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</si>
  <si>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</si>
  <si>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</si>
  <si>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</si>
  <si>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</si>
  <si>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</si>
  <si>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</si>
  <si>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</si>
  <si>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</si>
  <si>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</si>
  <si>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</si>
  <si>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</si>
  <si>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</si>
  <si>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</si>
  <si>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</si>
  <si>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</si>
  <si>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</si>
  <si>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</si>
  <si>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</si>
  <si>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</si>
  <si>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</si>
  <si>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</si>
  <si>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</si>
  <si>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</si>
  <si>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</si>
  <si>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</si>
  <si>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</si>
  <si>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</si>
  <si>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</si>
  <si>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</si>
  <si>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</si>
  <si>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</si>
  <si>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</si>
  <si>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</si>
  <si>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</si>
  <si>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</si>
  <si>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</si>
  <si>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</si>
  <si>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</si>
  <si>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</si>
  <si>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</si>
  <si>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</si>
  <si>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</si>
  <si>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</si>
  <si>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</si>
  <si>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</si>
  <si>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</si>
  <si>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</si>
  <si>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</si>
  <si>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</si>
  <si>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</si>
  <si>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</si>
  <si>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</si>
  <si>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</si>
  <si>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</si>
  <si>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</si>
  <si>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</si>
  <si>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</si>
  <si>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</si>
  <si>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</si>
  <si>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</si>
  <si>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</si>
  <si>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</si>
  <si>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</si>
  <si>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</si>
  <si>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</si>
  <si>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</si>
  <si>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</si>
  <si>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</si>
  <si>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</si>
  <si>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</si>
  <si>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</si>
  <si>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</si>
  <si>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</si>
  <si>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</si>
  <si>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</si>
  <si>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</si>
  <si>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</si>
  <si>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</si>
  <si>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</si>
  <si>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</si>
  <si>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</si>
  <si>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</si>
  <si>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</si>
  <si>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</si>
  <si>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</si>
  <si>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</si>
  <si>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</si>
  <si>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</si>
  <si>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</si>
  <si>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</si>
  <si>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</si>
  <si>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</si>
  <si>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</si>
  <si>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</si>
  <si>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</si>
  <si>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</si>
  <si>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</si>
  <si>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</si>
  <si>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</si>
  <si>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</si>
  <si>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</si>
  <si>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</si>
  <si>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</si>
  <si>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</si>
  <si>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</si>
  <si>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</si>
  <si>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</si>
  <si>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</si>
  <si>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</si>
  <si>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</si>
  <si>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</si>
  <si>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</si>
  <si>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</si>
  <si>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</si>
  <si>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</si>
  <si>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</si>
  <si>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</si>
  <si>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</si>
  <si>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</si>
  <si>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</si>
  <si>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</si>
  <si>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</si>
  <si>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</si>
  <si>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</si>
  <si>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</si>
  <si>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</si>
  <si>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</si>
  <si>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</si>
  <si>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</si>
  <si>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</si>
  <si>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</si>
  <si>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</si>
  <si>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</si>
  <si>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</si>
  <si>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</si>
  <si>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</si>
  <si>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</si>
  <si>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</si>
  <si>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</si>
  <si>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</si>
  <si>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</si>
  <si>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</si>
  <si>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</si>
  <si>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</si>
  <si>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</si>
  <si>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</si>
  <si>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</si>
  <si>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</si>
  <si>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</si>
  <si>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</si>
  <si>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</si>
  <si>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</si>
  <si>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</si>
  <si>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</si>
  <si>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</si>
  <si>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</si>
  <si>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</si>
  <si>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</si>
  <si>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</si>
  <si>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</si>
  <si>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</si>
  <si>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</si>
  <si>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</si>
  <si>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</si>
  <si>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</si>
  <si>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</si>
  <si>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</si>
  <si>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</si>
  <si>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</si>
  <si>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</si>
  <si>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</si>
  <si>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</si>
  <si>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</si>
  <si>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</si>
  <si>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</si>
  <si>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</si>
  <si>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</si>
  <si>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</si>
  <si>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</si>
  <si>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</si>
  <si>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</si>
  <si>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</si>
  <si>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</si>
  <si>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</si>
  <si>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</si>
  <si>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</si>
  <si>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</si>
  <si>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</si>
  <si>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</si>
  <si>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</si>
  <si>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</si>
  <si>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</si>
  <si>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</si>
  <si>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</si>
  <si>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</si>
  <si>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</si>
  <si>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</si>
  <si>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</si>
  <si>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</si>
  <si>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</si>
  <si>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</si>
  <si>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</si>
  <si>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</si>
  <si>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</si>
  <si>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</si>
  <si>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</si>
  <si>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</si>
  <si>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</si>
  <si>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</si>
  <si>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</si>
  <si>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</si>
  <si>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</si>
  <si>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</si>
  <si>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</si>
  <si>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</si>
  <si>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</si>
  <si>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</si>
  <si>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</si>
  <si>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</si>
  <si>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</si>
  <si>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</si>
  <si>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</si>
  <si>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</si>
  <si>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</si>
  <si>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</si>
  <si>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</si>
  <si>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</si>
  <si>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</si>
  <si>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</si>
  <si>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</si>
  <si>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</si>
  <si>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</si>
  <si>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</si>
  <si>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</si>
  <si>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</si>
  <si>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</si>
  <si>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</si>
  <si>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</si>
  <si>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</si>
  <si>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</si>
  <si>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</si>
  <si>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</si>
  <si>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</si>
  <si>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</si>
  <si>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</si>
  <si>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</si>
  <si>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</si>
  <si>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</si>
  <si>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</si>
  <si>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</si>
  <si>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</si>
  <si>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</si>
  <si>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</si>
  <si>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</si>
  <si>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</si>
  <si>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</si>
  <si>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</si>
  <si>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</si>
  <si>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</si>
  <si>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</si>
  <si>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</si>
  <si>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</si>
  <si>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</si>
  <si>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</si>
  <si>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</si>
  <si>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</si>
  <si>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</si>
  <si>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</si>
  <si>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</si>
  <si>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</si>
  <si>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</si>
  <si>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</si>
  <si>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</si>
  <si>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</si>
  <si>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</si>
  <si>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</si>
  <si>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</si>
  <si>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</si>
  <si>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</si>
  <si>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</si>
  <si>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</si>
  <si>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</si>
  <si>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</si>
  <si>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</si>
  <si>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</si>
  <si>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</si>
  <si>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</si>
  <si>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</si>
  <si>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</si>
  <si>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</si>
  <si>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</si>
  <si>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</si>
  <si>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</si>
  <si>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</si>
  <si>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</si>
  <si>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</si>
  <si>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rPr>
        <b/>
        <sz val="10"/>
        <color theme="1"/>
        <rFont val="Tahoma"/>
        <family val="2"/>
      </rPr>
      <t>Ngày lập báo cáo:</t>
    </r>
    <r>
      <rPr>
        <sz val="10"/>
        <color theme="1"/>
        <rFont val="Tahoma"/>
        <family val="2"/>
      </rPr>
      <t xml:space="preserve">
Reporting Date:</t>
    </r>
  </si>
  <si>
    <t xml:space="preserve">     ACB             </t>
  </si>
  <si>
    <t xml:space="preserve">     MBB             </t>
  </si>
  <si>
    <t>Tổng/Total</t>
  </si>
  <si>
    <t xml:space="preserve">     SSI             </t>
  </si>
  <si>
    <t>Tiền gửi kỳ hạn trên 3 tháng 
Deposit with term more than three months</t>
  </si>
  <si>
    <t>Năm 2023
Year 2023</t>
  </si>
  <si>
    <t xml:space="preserve">     VCB             </t>
  </si>
  <si>
    <t>Đại diện được ủy quyền của Ngân hàng giám sát</t>
  </si>
  <si>
    <t>Đại diện được ủy quyền của Công ty quản lý Quỹ</t>
  </si>
  <si>
    <t xml:space="preserve">     BID             </t>
  </si>
  <si>
    <t xml:space="preserve">     HCM             </t>
  </si>
  <si>
    <t xml:space="preserve">     HDB             </t>
  </si>
  <si>
    <t xml:space="preserve">     MSB             </t>
  </si>
  <si>
    <t xml:space="preserve">     VCI             </t>
  </si>
  <si>
    <t xml:space="preserve">     VND             </t>
  </si>
  <si>
    <t xml:space="preserve">     VPB             </t>
  </si>
  <si>
    <t>Tiền gửi kỳ hạn dưới 3 tháng
Deposit with term not more than three months</t>
  </si>
  <si>
    <t>KỲ BÁO CÁO/ THIS PERIOD
31/01/2024</t>
  </si>
  <si>
    <t>Ngày 31 tháng 01 năm 2024
As at 31 January 2024</t>
  </si>
  <si>
    <t xml:space="preserve">     OCB             </t>
  </si>
  <si>
    <t xml:space="preserve">     STB             </t>
  </si>
  <si>
    <t xml:space="preserve">     TPB             </t>
  </si>
  <si>
    <t xml:space="preserve">     VIB             </t>
  </si>
  <si>
    <t>Năm 2024
Year 2024</t>
  </si>
  <si>
    <t>KỲ BÁO CÁO/ THIS PERIOD
29/02/2024</t>
  </si>
  <si>
    <t>Ngày 29 tháng 02 năm 2024
As at 31 January 2024</t>
  </si>
  <si>
    <t>Tháng 02 năm 2024/February 2024</t>
  </si>
  <si>
    <t>Tại ngày 29 tháng 02 năm 2024/ As at 29 February 2024</t>
  </si>
  <si>
    <t>Ngày 04 tháng 03 năm 2024
04 Mar 2024</t>
  </si>
  <si>
    <t xml:space="preserve">     VDS             </t>
  </si>
  <si>
    <t>2246.10</t>
  </si>
  <si>
    <t>2246.11</t>
  </si>
  <si>
    <t>2246.12</t>
  </si>
  <si>
    <t>2246.13</t>
  </si>
  <si>
    <t>2246.14</t>
  </si>
  <si>
    <t>2246.15</t>
  </si>
  <si>
    <t>2246.16</t>
  </si>
  <si>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</si>
  <si>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</si>
  <si>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</si>
  <si>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Tổng
</t>
    </r>
    <r>
      <rPr>
        <b/>
        <i/>
        <sz val="10"/>
        <rFont val="Tahoma"/>
        <family val="2"/>
      </rPr>
      <t>Total</t>
    </r>
  </si>
  <si>
    <r>
      <t xml:space="preserve">Các loại chứng khoán khác
</t>
    </r>
    <r>
      <rPr>
        <b/>
        <i/>
        <sz val="10"/>
        <rFont val="Tahoma"/>
        <family val="2"/>
      </rPr>
      <t>Other sercurities</t>
    </r>
  </si>
  <si>
    <r>
      <t xml:space="preserve">Quyền mua HCM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</si>
  <si>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</si>
  <si>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</si>
  <si>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</si>
  <si>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</si>
  <si>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</si>
  <si>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</si>
  <si>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</si>
  <si>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</si>
  <si>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</si>
  <si>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</si>
  <si>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</si>
  <si>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</si>
  <si>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</si>
  <si>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Chứng chỉ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</si>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</sst>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6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8"/>
      <color rgb="FFFF0000"/>
      <name val="Tahoma"/>
      <family val="2"/>
    </font>
    <font>
      <i/>
      <sz val="10"/>
      <color theme="1"/>
      <name val="Tahoma"/>
      <family val="2"/>
    </font>
    <font>
      <b/>
      <i/>
      <sz val="1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3">
    <xf numFmtId="0" fontId="0" fillId="0" borderId="0"/>
    <xf numFmtId="43" fontId="13" fillId="0" borderId="0" quotePrefix="1" applyFont="0" applyFill="0" applyBorder="0" applyAlignment="0">
      <protection locked="0"/>
    </xf>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8" fillId="0" borderId="0"/>
    <xf numFmtId="9" fontId="13" fillId="0" borderId="0" quotePrefix="1" applyFont="0" applyFill="0" applyBorder="0" applyAlignment="0">
      <protection locked="0"/>
    </xf>
    <xf numFmtId="9" fontId="2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1" fillId="0" borderId="0"/>
    <xf numFmtId="43" fontId="13" fillId="0" borderId="0" quotePrefix="1" applyFont="0" applyFill="0" applyBorder="0" applyAlignment="0">
      <protection locked="0"/>
    </xf>
    <xf numFmtId="169" fontId="30" fillId="0" borderId="0" applyFon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170" fontId="31" fillId="0" borderId="0" applyNumberFormat="0" applyFill="0" applyBorder="0" applyAlignment="0" applyProtection="0"/>
    <xf numFmtId="171" fontId="32" fillId="0" borderId="0" applyBorder="0"/>
    <xf numFmtId="0" fontId="13" fillId="0" borderId="0"/>
    <xf numFmtId="0" fontId="33" fillId="0" borderId="0" applyFont="0" applyFill="0" applyBorder="0" applyAlignment="0" applyProtection="0"/>
    <xf numFmtId="172" fontId="13" fillId="0" borderId="0" applyFont="0" applyFill="0" applyBorder="0" applyAlignment="0" applyProtection="0"/>
    <xf numFmtId="172"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4" fillId="0" borderId="0" applyFont="0" applyFill="0" applyBorder="0" applyAlignment="0" applyProtection="0"/>
    <xf numFmtId="173" fontId="35" fillId="0" borderId="0" applyFont="0" applyFill="0" applyBorder="0" applyAlignment="0" applyProtection="0"/>
    <xf numFmtId="38" fontId="34" fillId="0" borderId="0" applyFont="0" applyFill="0" applyBorder="0" applyAlignment="0" applyProtection="0"/>
    <xf numFmtId="164" fontId="36" fillId="0" borderId="0" applyFont="0" applyFill="0" applyBorder="0" applyAlignment="0" applyProtection="0"/>
    <xf numFmtId="9" fontId="37" fillId="0" borderId="0" applyFont="0" applyFill="0" applyBorder="0" applyAlignment="0" applyProtection="0"/>
    <xf numFmtId="6" fontId="38" fillId="0" borderId="0" applyFont="0" applyFill="0" applyBorder="0" applyAlignment="0" applyProtection="0"/>
    <xf numFmtId="0" fontId="3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0" fillId="0" borderId="0"/>
    <xf numFmtId="0" fontId="13" fillId="0" borderId="0" applyNumberFormat="0" applyFill="0" applyBorder="0" applyAlignment="0" applyProtection="0"/>
    <xf numFmtId="0" fontId="41" fillId="0" borderId="0"/>
    <xf numFmtId="0" fontId="41" fillId="0" borderId="0"/>
    <xf numFmtId="0" fontId="42" fillId="0" borderId="0">
      <alignment vertical="top"/>
    </xf>
    <xf numFmtId="42" fontId="43" fillId="0" borderId="0" applyFont="0" applyFill="0" applyBorder="0" applyAlignment="0" applyProtection="0"/>
    <xf numFmtId="0" fontId="44" fillId="0" borderId="0" applyNumberFormat="0" applyFill="0" applyBorder="0" applyAlignment="0" applyProtection="0"/>
    <xf numFmtId="42" fontId="43" fillId="0" borderId="0" applyFont="0" applyFill="0" applyBorder="0" applyAlignment="0" applyProtection="0"/>
    <xf numFmtId="169" fontId="30" fillId="0" borderId="0" applyFont="0" applyFill="0" applyBorder="0" applyAlignment="0" applyProtection="0"/>
    <xf numFmtId="165" fontId="30" fillId="0" borderId="0" applyFont="0" applyFill="0" applyBorder="0" applyAlignment="0" applyProtection="0"/>
    <xf numFmtId="174" fontId="43" fillId="0" borderId="0" applyFont="0" applyFill="0" applyBorder="0" applyAlignment="0" applyProtection="0"/>
    <xf numFmtId="164" fontId="30" fillId="0" borderId="0" applyFont="0" applyFill="0" applyBorder="0" applyAlignment="0" applyProtection="0"/>
    <xf numFmtId="42" fontId="43" fillId="0" borderId="0" applyFont="0" applyFill="0" applyBorder="0" applyAlignment="0" applyProtection="0"/>
    <xf numFmtId="174" fontId="43" fillId="0" borderId="0" applyFont="0" applyFill="0" applyBorder="0" applyAlignment="0" applyProtection="0"/>
    <xf numFmtId="165" fontId="30" fillId="0" borderId="0" applyFont="0" applyFill="0" applyBorder="0" applyAlignment="0" applyProtection="0"/>
    <xf numFmtId="175" fontId="43" fillId="0" borderId="0" applyFont="0" applyFill="0" applyBorder="0" applyAlignment="0" applyProtection="0"/>
    <xf numFmtId="164" fontId="30" fillId="0" borderId="0" applyFont="0" applyFill="0" applyBorder="0" applyAlignment="0" applyProtection="0"/>
    <xf numFmtId="165" fontId="30" fillId="0" borderId="0" applyFont="0" applyFill="0" applyBorder="0" applyAlignment="0" applyProtection="0"/>
    <xf numFmtId="175" fontId="43" fillId="0" borderId="0" applyFont="0" applyFill="0" applyBorder="0" applyAlignment="0" applyProtection="0"/>
    <xf numFmtId="174" fontId="43" fillId="0" borderId="0" applyFont="0" applyFill="0" applyBorder="0" applyAlignment="0" applyProtection="0"/>
    <xf numFmtId="164" fontId="30" fillId="0" borderId="0" applyFont="0" applyFill="0" applyBorder="0" applyAlignment="0" applyProtection="0"/>
    <xf numFmtId="169" fontId="30" fillId="0" borderId="0" applyFont="0" applyFill="0" applyBorder="0" applyAlignment="0" applyProtection="0"/>
    <xf numFmtId="42" fontId="43" fillId="0" borderId="0" applyFont="0" applyFill="0" applyBorder="0" applyAlignment="0" applyProtection="0"/>
    <xf numFmtId="164" fontId="30" fillId="0" borderId="0" applyFont="0" applyFill="0" applyBorder="0" applyAlignment="0" applyProtection="0"/>
    <xf numFmtId="175" fontId="43" fillId="0" borderId="0" applyFont="0" applyFill="0" applyBorder="0" applyAlignment="0" applyProtection="0"/>
    <xf numFmtId="174" fontId="43" fillId="0" borderId="0" applyFont="0" applyFill="0" applyBorder="0" applyAlignment="0" applyProtection="0"/>
    <xf numFmtId="169" fontId="30" fillId="0" borderId="0" applyFont="0" applyFill="0" applyBorder="0" applyAlignment="0" applyProtection="0"/>
    <xf numFmtId="165" fontId="30" fillId="0" borderId="0" applyFont="0" applyFill="0" applyBorder="0" applyAlignment="0" applyProtection="0"/>
    <xf numFmtId="0" fontId="44" fillId="0" borderId="0" applyNumberFormat="0" applyFill="0" applyBorder="0" applyAlignment="0" applyProtection="0"/>
    <xf numFmtId="176" fontId="13" fillId="0" borderId="0" applyFont="0" applyFill="0" applyBorder="0" applyAlignment="0" applyProtection="0"/>
    <xf numFmtId="177" fontId="13" fillId="0" borderId="0" applyFont="0" applyFill="0" applyBorder="0" applyAlignment="0" applyProtection="0"/>
    <xf numFmtId="0" fontId="13" fillId="0" borderId="0"/>
    <xf numFmtId="0" fontId="45" fillId="0" borderId="0"/>
    <xf numFmtId="0" fontId="46" fillId="16" borderId="0"/>
    <xf numFmtId="9" fontId="47" fillId="0" borderId="0" applyBorder="0" applyAlignment="0" applyProtection="0"/>
    <xf numFmtId="0" fontId="48" fillId="16" borderId="0"/>
    <xf numFmtId="0" fontId="18" fillId="0" borderId="0"/>
    <xf numFmtId="170" fontId="49" fillId="17" borderId="0" applyNumberFormat="0" applyBorder="0" applyAlignment="0" applyProtection="0"/>
    <xf numFmtId="0" fontId="11" fillId="4" borderId="0" applyNumberFormat="0" applyBorder="0" applyAlignment="0" applyProtection="0"/>
    <xf numFmtId="170" fontId="49" fillId="18" borderId="0" applyNumberFormat="0" applyBorder="0" applyAlignment="0" applyProtection="0"/>
    <xf numFmtId="0" fontId="11" fillId="6" borderId="0" applyNumberFormat="0" applyBorder="0" applyAlignment="0" applyProtection="0"/>
    <xf numFmtId="170" fontId="49" fillId="19" borderId="0" applyNumberFormat="0" applyBorder="0" applyAlignment="0" applyProtection="0"/>
    <xf numFmtId="0" fontId="11" fillId="8" borderId="0" applyNumberFormat="0" applyBorder="0" applyAlignment="0" applyProtection="0"/>
    <xf numFmtId="170" fontId="49" fillId="20" borderId="0" applyNumberFormat="0" applyBorder="0" applyAlignment="0" applyProtection="0"/>
    <xf numFmtId="0" fontId="11" fillId="10" borderId="0" applyNumberFormat="0" applyBorder="0" applyAlignment="0" applyProtection="0"/>
    <xf numFmtId="170" fontId="49" fillId="21" borderId="0" applyNumberFormat="0" applyBorder="0" applyAlignment="0" applyProtection="0"/>
    <xf numFmtId="0" fontId="11" fillId="12" borderId="0" applyNumberFormat="0" applyBorder="0" applyAlignment="0" applyProtection="0"/>
    <xf numFmtId="170" fontId="49" fillId="22" borderId="0" applyNumberFormat="0" applyBorder="0" applyAlignment="0" applyProtection="0"/>
    <xf numFmtId="0" fontId="11" fillId="14" borderId="0" applyNumberFormat="0" applyBorder="0" applyAlignment="0" applyProtection="0"/>
    <xf numFmtId="0" fontId="50" fillId="16" borderId="0"/>
    <xf numFmtId="0" fontId="51" fillId="0" borderId="0"/>
    <xf numFmtId="0" fontId="52" fillId="0" borderId="0">
      <alignment wrapText="1"/>
    </xf>
    <xf numFmtId="170" fontId="49" fillId="23" borderId="0" applyNumberFormat="0" applyBorder="0" applyAlignment="0" applyProtection="0"/>
    <xf numFmtId="0" fontId="11" fillId="5" borderId="0" applyNumberFormat="0" applyBorder="0" applyAlignment="0" applyProtection="0"/>
    <xf numFmtId="170" fontId="49" fillId="24" borderId="0" applyNumberFormat="0" applyBorder="0" applyAlignment="0" applyProtection="0"/>
    <xf numFmtId="0" fontId="11" fillId="7" borderId="0" applyNumberFormat="0" applyBorder="0" applyAlignment="0" applyProtection="0"/>
    <xf numFmtId="170" fontId="49" fillId="25" borderId="0" applyNumberFormat="0" applyBorder="0" applyAlignment="0" applyProtection="0"/>
    <xf numFmtId="0" fontId="11" fillId="9" borderId="0" applyNumberFormat="0" applyBorder="0" applyAlignment="0" applyProtection="0"/>
    <xf numFmtId="170" fontId="49" fillId="20" borderId="0" applyNumberFormat="0" applyBorder="0" applyAlignment="0" applyProtection="0"/>
    <xf numFmtId="0" fontId="11" fillId="11" borderId="0" applyNumberFormat="0" applyBorder="0" applyAlignment="0" applyProtection="0"/>
    <xf numFmtId="170" fontId="49" fillId="23" borderId="0" applyNumberFormat="0" applyBorder="0" applyAlignment="0" applyProtection="0"/>
    <xf numFmtId="0" fontId="11" fillId="13" borderId="0" applyNumberFormat="0" applyBorder="0" applyAlignment="0" applyProtection="0"/>
    <xf numFmtId="170" fontId="49" fillId="26" borderId="0" applyNumberFormat="0" applyBorder="0" applyAlignment="0" applyProtection="0"/>
    <xf numFmtId="0" fontId="11" fillId="15" borderId="0" applyNumberFormat="0" applyBorder="0" applyAlignment="0" applyProtection="0"/>
    <xf numFmtId="170" fontId="53" fillId="27" borderId="0" applyNumberFormat="0" applyBorder="0" applyAlignment="0" applyProtection="0"/>
    <xf numFmtId="170" fontId="53" fillId="24" borderId="0" applyNumberFormat="0" applyBorder="0" applyAlignment="0" applyProtection="0"/>
    <xf numFmtId="170" fontId="53" fillId="25" borderId="0" applyNumberFormat="0" applyBorder="0" applyAlignment="0" applyProtection="0"/>
    <xf numFmtId="170" fontId="53" fillId="28" borderId="0" applyNumberFormat="0" applyBorder="0" applyAlignment="0" applyProtection="0"/>
    <xf numFmtId="170" fontId="53" fillId="29" borderId="0" applyNumberFormat="0" applyBorder="0" applyAlignment="0" applyProtection="0"/>
    <xf numFmtId="170" fontId="53" fillId="30" borderId="0" applyNumberFormat="0" applyBorder="0" applyAlignment="0" applyProtection="0"/>
    <xf numFmtId="170" fontId="53" fillId="31" borderId="0" applyNumberFormat="0" applyBorder="0" applyAlignment="0" applyProtection="0"/>
    <xf numFmtId="170" fontId="53" fillId="32" borderId="0" applyNumberFormat="0" applyBorder="0" applyAlignment="0" applyProtection="0"/>
    <xf numFmtId="170" fontId="53" fillId="33" borderId="0" applyNumberFormat="0" applyBorder="0" applyAlignment="0" applyProtection="0"/>
    <xf numFmtId="170" fontId="53" fillId="28" borderId="0" applyNumberFormat="0" applyBorder="0" applyAlignment="0" applyProtection="0"/>
    <xf numFmtId="170" fontId="53" fillId="29" borderId="0" applyNumberFormat="0" applyBorder="0" applyAlignment="0" applyProtection="0"/>
    <xf numFmtId="170" fontId="53" fillId="34" borderId="0" applyNumberFormat="0" applyBorder="0" applyAlignment="0" applyProtection="0"/>
    <xf numFmtId="0" fontId="54" fillId="0" borderId="0" applyNumberFormat="0" applyAlignment="0"/>
    <xf numFmtId="178" fontId="13" fillId="0" borderId="0" applyFont="0" applyFill="0" applyBorder="0" applyAlignment="0" applyProtection="0"/>
    <xf numFmtId="0" fontId="55" fillId="0" borderId="0" applyFont="0" applyFill="0" applyBorder="0" applyAlignment="0" applyProtection="0"/>
    <xf numFmtId="179" fontId="56" fillId="0" borderId="0" applyFont="0" applyFill="0" applyBorder="0" applyAlignment="0" applyProtection="0"/>
    <xf numFmtId="180" fontId="13" fillId="0" borderId="0" applyFont="0" applyFill="0" applyBorder="0" applyAlignment="0" applyProtection="0"/>
    <xf numFmtId="0" fontId="55" fillId="0" borderId="0" applyFont="0" applyFill="0" applyBorder="0" applyAlignment="0" applyProtection="0"/>
    <xf numFmtId="180" fontId="13" fillId="0" borderId="0" applyFont="0" applyFill="0" applyBorder="0" applyAlignment="0" applyProtection="0"/>
    <xf numFmtId="0" fontId="57" fillId="0" borderId="0">
      <alignment horizontal="center" wrapText="1"/>
      <protection locked="0"/>
    </xf>
    <xf numFmtId="181" fontId="58" fillId="0" borderId="0" applyFont="0" applyFill="0" applyBorder="0" applyAlignment="0" applyProtection="0"/>
    <xf numFmtId="0" fontId="55" fillId="0" borderId="0" applyFont="0" applyFill="0" applyBorder="0" applyAlignment="0" applyProtection="0"/>
    <xf numFmtId="181" fontId="58" fillId="0" borderId="0" applyFont="0" applyFill="0" applyBorder="0" applyAlignment="0" applyProtection="0"/>
    <xf numFmtId="182" fontId="58" fillId="0" borderId="0" applyFont="0" applyFill="0" applyBorder="0" applyAlignment="0" applyProtection="0"/>
    <xf numFmtId="0" fontId="55" fillId="0" borderId="0" applyFont="0" applyFill="0" applyBorder="0" applyAlignment="0" applyProtection="0"/>
    <xf numFmtId="182" fontId="58" fillId="0" borderId="0" applyFont="0" applyFill="0" applyBorder="0" applyAlignment="0" applyProtection="0"/>
    <xf numFmtId="169" fontId="30" fillId="0" borderId="0" applyFont="0" applyFill="0" applyBorder="0" applyAlignment="0" applyProtection="0"/>
    <xf numFmtId="170" fontId="59" fillId="18" borderId="0" applyNumberFormat="0" applyBorder="0" applyAlignment="0" applyProtection="0"/>
    <xf numFmtId="0" fontId="55" fillId="0" borderId="0"/>
    <xf numFmtId="0" fontId="45" fillId="0" borderId="0"/>
    <xf numFmtId="0" fontId="55" fillId="0" borderId="0"/>
    <xf numFmtId="37" fontId="60" fillId="0" borderId="0"/>
    <xf numFmtId="173" fontId="13" fillId="0" borderId="0" applyFont="0" applyFill="0" applyBorder="0" applyAlignment="0" applyProtection="0"/>
    <xf numFmtId="183" fontId="13" fillId="0" borderId="0" applyFont="0" applyFill="0" applyBorder="0" applyAlignment="0" applyProtection="0"/>
    <xf numFmtId="171" fontId="32" fillId="0" borderId="0" applyFill="0"/>
    <xf numFmtId="184" fontId="32" fillId="0" borderId="0" applyNumberFormat="0" applyFill="0" applyBorder="0" applyAlignment="0">
      <alignment horizontal="center"/>
    </xf>
    <xf numFmtId="0" fontId="61" fillId="0" borderId="0" applyNumberFormat="0" applyFill="0">
      <alignment horizontal="center" vertical="center" wrapText="1"/>
    </xf>
    <xf numFmtId="171" fontId="32" fillId="0" borderId="9" applyFill="0" applyBorder="0"/>
    <xf numFmtId="41" fontId="32" fillId="0" borderId="0" applyAlignment="0"/>
    <xf numFmtId="0" fontId="61" fillId="0" borderId="0" applyFill="0" applyBorder="0">
      <alignment horizontal="center" vertical="center"/>
    </xf>
    <xf numFmtId="0" fontId="61" fillId="0" borderId="0" applyFill="0" applyBorder="0">
      <alignment horizontal="center" vertical="center"/>
    </xf>
    <xf numFmtId="171" fontId="32" fillId="0" borderId="8" applyFill="0" applyBorder="0"/>
    <xf numFmtId="0" fontId="32" fillId="0" borderId="0" applyNumberFormat="0" applyAlignment="0"/>
    <xf numFmtId="0" fontId="45" fillId="0" borderId="0" applyFill="0" applyBorder="0">
      <alignment horizontal="center" vertical="center" wrapText="1"/>
    </xf>
    <xf numFmtId="0" fontId="61" fillId="0" borderId="0" applyFill="0" applyBorder="0">
      <alignment horizontal="center" vertical="center" wrapText="1"/>
    </xf>
    <xf numFmtId="171" fontId="32" fillId="0" borderId="0" applyFill="0"/>
    <xf numFmtId="0" fontId="32" fillId="0" borderId="0" applyNumberFormat="0" applyAlignment="0">
      <alignment horizontal="center"/>
    </xf>
    <xf numFmtId="0" fontId="45" fillId="0" borderId="0" applyFill="0">
      <alignment horizontal="center" vertical="center" wrapText="1"/>
    </xf>
    <xf numFmtId="0" fontId="61" fillId="0" borderId="0" applyFill="0">
      <alignment horizontal="center" vertical="center" wrapText="1"/>
    </xf>
    <xf numFmtId="171" fontId="32" fillId="0" borderId="0" applyFill="0"/>
    <xf numFmtId="0" fontId="32" fillId="0" borderId="0" applyNumberFormat="0" applyAlignment="0">
      <alignment horizontal="center"/>
    </xf>
    <xf numFmtId="0" fontId="32" fillId="0" borderId="0" applyFill="0">
      <alignment vertical="center" wrapText="1"/>
    </xf>
    <xf numFmtId="0" fontId="61" fillId="0" borderId="0">
      <alignment horizontal="center" vertical="center" wrapText="1"/>
    </xf>
    <xf numFmtId="171" fontId="32" fillId="0" borderId="0" applyFill="0"/>
    <xf numFmtId="0" fontId="45" fillId="0" borderId="0" applyNumberFormat="0" applyAlignment="0">
      <alignment horizontal="center"/>
    </xf>
    <xf numFmtId="0" fontId="32" fillId="0" borderId="0" applyFill="0">
      <alignment horizontal="center" vertical="center" wrapText="1"/>
    </xf>
    <xf numFmtId="0" fontId="61" fillId="0" borderId="0" applyFill="0">
      <alignment horizontal="center" vertical="center" wrapText="1"/>
    </xf>
    <xf numFmtId="171" fontId="62" fillId="0" borderId="0" applyFill="0"/>
    <xf numFmtId="0" fontId="32" fillId="0" borderId="0" applyNumberFormat="0" applyAlignment="0">
      <alignment horizontal="center"/>
    </xf>
    <xf numFmtId="0" fontId="32" fillId="0" borderId="0" applyFill="0">
      <alignment horizontal="center" vertical="center" wrapText="1"/>
    </xf>
    <xf numFmtId="0" fontId="61" fillId="0" borderId="0" applyFill="0">
      <alignment horizontal="center" vertical="center" wrapText="1"/>
    </xf>
    <xf numFmtId="171" fontId="63" fillId="0" borderId="0" applyFill="0"/>
    <xf numFmtId="0" fontId="32" fillId="0" borderId="0" applyNumberFormat="0" applyAlignment="0">
      <alignment horizontal="center"/>
    </xf>
    <xf numFmtId="0" fontId="64" fillId="0" borderId="0">
      <alignment horizontal="center" wrapText="1"/>
    </xf>
    <xf numFmtId="0" fontId="61" fillId="0" borderId="0" applyFill="0">
      <alignment horizontal="center" vertical="center" wrapText="1"/>
    </xf>
    <xf numFmtId="185" fontId="13" fillId="0" borderId="0" applyFill="0" applyBorder="0" applyAlignment="0"/>
    <xf numFmtId="170" fontId="65" fillId="16" borderId="10" applyNumberFormat="0" applyAlignment="0" applyProtection="0"/>
    <xf numFmtId="0" fontId="66" fillId="0" borderId="0"/>
    <xf numFmtId="186" fontId="43" fillId="0" borderId="0" applyFont="0" applyFill="0" applyBorder="0" applyAlignment="0" applyProtection="0"/>
    <xf numFmtId="170" fontId="67" fillId="35" borderId="11" applyNumberFormat="0" applyAlignment="0" applyProtection="0"/>
    <xf numFmtId="1" fontId="68" fillId="0" borderId="6" applyBorder="0"/>
    <xf numFmtId="41"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42"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4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165"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187" fontId="45" fillId="0" borderId="0"/>
    <xf numFmtId="187" fontId="45" fillId="0" borderId="0"/>
    <xf numFmtId="188" fontId="69" fillId="0" borderId="0"/>
    <xf numFmtId="3" fontId="13" fillId="0" borderId="0" applyFont="0" applyFill="0" applyBorder="0" applyAlignment="0" applyProtection="0"/>
    <xf numFmtId="3" fontId="13" fillId="0" borderId="0" applyFont="0" applyFill="0" applyBorder="0" applyAlignment="0" applyProtection="0"/>
    <xf numFmtId="0" fontId="70" fillId="0" borderId="0" applyNumberFormat="0" applyAlignment="0">
      <alignment horizontal="left"/>
    </xf>
    <xf numFmtId="0" fontId="71" fillId="0" borderId="0" applyNumberFormat="0" applyAlignment="0"/>
    <xf numFmtId="189" fontId="72"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1" fontId="13" fillId="0" borderId="0"/>
    <xf numFmtId="0" fontId="13" fillId="0" borderId="0" applyFont="0" applyFill="0" applyBorder="0" applyAlignment="0" applyProtection="0"/>
    <xf numFmtId="0" fontId="13" fillId="0" borderId="0" applyFont="0" applyFill="0" applyBorder="0" applyAlignment="0" applyProtection="0"/>
    <xf numFmtId="192" fontId="13" fillId="0" borderId="0" applyFont="0" applyFill="0" applyBorder="0" applyAlignment="0" applyProtection="0"/>
    <xf numFmtId="193" fontId="13" fillId="0" borderId="0" applyFont="0" applyFill="0" applyBorder="0" applyAlignment="0" applyProtection="0"/>
    <xf numFmtId="194" fontId="13" fillId="0" borderId="0"/>
    <xf numFmtId="0" fontId="43" fillId="0" borderId="12">
      <alignment horizontal="left"/>
    </xf>
    <xf numFmtId="0" fontId="73" fillId="0" borderId="0" applyNumberFormat="0" applyAlignment="0">
      <alignment horizontal="left"/>
    </xf>
    <xf numFmtId="195" fontId="18" fillId="0" borderId="0" applyFont="0" applyFill="0" applyBorder="0" applyAlignment="0" applyProtection="0"/>
    <xf numFmtId="196" fontId="13" fillId="0" borderId="0" applyFont="0" applyFill="0" applyBorder="0" applyAlignment="0" applyProtection="0"/>
    <xf numFmtId="170" fontId="74"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197" fontId="18" fillId="0" borderId="13" applyFont="0" applyFill="0" applyBorder="0" applyProtection="0"/>
    <xf numFmtId="170" fontId="75" fillId="19" borderId="0" applyNumberFormat="0" applyBorder="0" applyAlignment="0" applyProtection="0"/>
    <xf numFmtId="38" fontId="54" fillId="16" borderId="0" applyNumberFormat="0" applyBorder="0" applyAlignment="0" applyProtection="0"/>
    <xf numFmtId="0" fontId="76" fillId="0" borderId="0">
      <alignment horizontal="left"/>
    </xf>
    <xf numFmtId="0" fontId="77" fillId="0" borderId="14" applyNumberFormat="0" applyAlignment="0" applyProtection="0">
      <alignment horizontal="left" vertical="center"/>
    </xf>
    <xf numFmtId="0" fontId="77" fillId="0" borderId="15">
      <alignment horizontal="left" vertical="center"/>
    </xf>
    <xf numFmtId="14" fontId="31" fillId="21" borderId="16">
      <alignment horizontal="center" vertical="center" wrapText="1"/>
    </xf>
    <xf numFmtId="0" fontId="78" fillId="0" borderId="0" applyNumberFormat="0" applyFill="0" applyBorder="0" applyAlignment="0" applyProtection="0"/>
    <xf numFmtId="170" fontId="79" fillId="0" borderId="17"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170" fontId="80" fillId="0" borderId="18"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170" fontId="81" fillId="0" borderId="19" applyNumberFormat="0" applyFill="0" applyAlignment="0" applyProtection="0"/>
    <xf numFmtId="170" fontId="81" fillId="0" borderId="0" applyNumberFormat="0" applyFill="0" applyBorder="0" applyAlignment="0" applyProtection="0"/>
    <xf numFmtId="14" fontId="31" fillId="21" borderId="16">
      <alignment horizontal="center" vertical="center" wrapText="1"/>
    </xf>
    <xf numFmtId="198" fontId="82" fillId="0" borderId="0">
      <protection locked="0"/>
    </xf>
    <xf numFmtId="198" fontId="82" fillId="0" borderId="0">
      <protection locked="0"/>
    </xf>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10" fontId="54" fillId="36" borderId="1" applyNumberFormat="0" applyBorder="0" applyAlignment="0" applyProtection="0"/>
    <xf numFmtId="0" fontId="86" fillId="0" borderId="0"/>
    <xf numFmtId="0" fontId="86" fillId="0" borderId="0"/>
    <xf numFmtId="0" fontId="86" fillId="0" borderId="0"/>
    <xf numFmtId="0" fontId="86" fillId="0" borderId="0"/>
    <xf numFmtId="0" fontId="86" fillId="0" borderId="0"/>
    <xf numFmtId="170" fontId="87" fillId="22" borderId="10" applyNumberFormat="0" applyAlignment="0" applyProtection="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185" fontId="88" fillId="37" borderId="0"/>
    <xf numFmtId="0" fontId="57" fillId="0" borderId="0" applyNumberFormat="0" applyFont="0" applyBorder="0" applyAlignment="0"/>
    <xf numFmtId="170" fontId="89" fillId="0" borderId="20" applyNumberFormat="0" applyFill="0" applyAlignment="0" applyProtection="0"/>
    <xf numFmtId="185" fontId="88" fillId="38" borderId="0"/>
    <xf numFmtId="38" fontId="41" fillId="0" borderId="0" applyFont="0" applyFill="0" applyBorder="0" applyAlignment="0" applyProtection="0"/>
    <xf numFmtId="40" fontId="41"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90" fillId="0" borderId="16"/>
    <xf numFmtId="199" fontId="91" fillId="0" borderId="21"/>
    <xf numFmtId="169" fontId="13" fillId="0" borderId="0" applyFont="0" applyFill="0" applyBorder="0" applyAlignment="0" applyProtection="0"/>
    <xf numFmtId="200" fontId="13" fillId="0" borderId="0" applyFont="0" applyFill="0" applyBorder="0" applyAlignment="0" applyProtection="0"/>
    <xf numFmtId="201" fontId="41" fillId="0" borderId="0" applyFont="0" applyFill="0" applyBorder="0" applyAlignment="0" applyProtection="0"/>
    <xf numFmtId="202" fontId="41" fillId="0" borderId="0" applyFont="0" applyFill="0" applyBorder="0" applyAlignment="0" applyProtection="0"/>
    <xf numFmtId="203" fontId="43" fillId="0" borderId="0" applyFont="0" applyFill="0" applyBorder="0" applyAlignment="0" applyProtection="0"/>
    <xf numFmtId="204" fontId="43" fillId="0" borderId="0" applyFont="0" applyFill="0" applyBorder="0" applyAlignment="0" applyProtection="0"/>
    <xf numFmtId="0" fontId="92" fillId="0" borderId="0" applyNumberFormat="0" applyFont="0" applyFill="0" applyAlignment="0"/>
    <xf numFmtId="170" fontId="93" fillId="39" borderId="0" applyNumberFormat="0" applyBorder="0" applyAlignment="0" applyProtection="0"/>
    <xf numFmtId="0" fontId="72" fillId="0" borderId="1"/>
    <xf numFmtId="0" fontId="72" fillId="0" borderId="1"/>
    <xf numFmtId="0" fontId="45" fillId="0" borderId="0"/>
    <xf numFmtId="0" fontId="45" fillId="0" borderId="0"/>
    <xf numFmtId="0" fontId="72" fillId="0" borderId="1"/>
    <xf numFmtId="37" fontId="94" fillId="0" borderId="0"/>
    <xf numFmtId="0" fontId="95" fillId="0" borderId="1" applyNumberFormat="0" applyFont="0" applyFill="0" applyBorder="0" applyAlignment="0">
      <alignment horizontal="center"/>
    </xf>
    <xf numFmtId="205" fontId="9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1"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1"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1" fillId="0" borderId="0"/>
    <xf numFmtId="0" fontId="97" fillId="0" borderId="0">
      <alignment vertical="top"/>
    </xf>
    <xf numFmtId="0" fontId="11" fillId="0" borderId="0"/>
    <xf numFmtId="0" fontId="11" fillId="0" borderId="0"/>
    <xf numFmtId="0" fontId="11" fillId="0" borderId="0"/>
    <xf numFmtId="0" fontId="11" fillId="0" borderId="0"/>
    <xf numFmtId="0" fontId="11" fillId="0" borderId="0"/>
    <xf numFmtId="170" fontId="13" fillId="0" borderId="0" applyNumberFormat="0" applyFill="0" applyBorder="0" applyAlignment="0" applyProtection="0"/>
    <xf numFmtId="0" fontId="11" fillId="0" borderId="0"/>
    <xf numFmtId="0" fontId="11" fillId="0" borderId="0"/>
    <xf numFmtId="170" fontId="13" fillId="0" borderId="0" applyNumberFormat="0" applyFill="0" applyBorder="0" applyAlignment="0" applyProtection="0"/>
    <xf numFmtId="0" fontId="11" fillId="0" borderId="0"/>
    <xf numFmtId="170" fontId="13" fillId="0" borderId="0" applyNumberFormat="0" applyFill="0" applyBorder="0" applyAlignment="0" applyProtection="0"/>
    <xf numFmtId="0" fontId="11" fillId="0" borderId="0"/>
    <xf numFmtId="170" fontId="13" fillId="0" borderId="0" applyNumberFormat="0" applyFill="0" applyBorder="0" applyAlignment="0" applyProtection="0"/>
    <xf numFmtId="0" fontId="13" fillId="0" borderId="0"/>
    <xf numFmtId="0" fontId="42" fillId="0" borderId="0"/>
    <xf numFmtId="0" fontId="11" fillId="0" borderId="0"/>
    <xf numFmtId="0" fontId="4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0" fontId="1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3"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3" fillId="0" borderId="0"/>
    <xf numFmtId="0" fontId="11" fillId="0" borderId="0"/>
    <xf numFmtId="17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3" fillId="0" borderId="0"/>
    <xf numFmtId="0" fontId="11" fillId="0" borderId="0"/>
    <xf numFmtId="170" fontId="11" fillId="0" borderId="0"/>
    <xf numFmtId="0" fontId="1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7" fillId="0" borderId="0">
      <alignment horizontal="right"/>
    </xf>
    <xf numFmtId="40" fontId="98" fillId="0" borderId="0">
      <alignment horizontal="center" wrapText="1"/>
    </xf>
    <xf numFmtId="170" fontId="42"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1" fontId="57" fillId="0" borderId="0" applyBorder="0" applyAlignment="0"/>
    <xf numFmtId="0" fontId="99" fillId="0" borderId="0"/>
    <xf numFmtId="206" fontId="43" fillId="0" borderId="0" applyFont="0" applyFill="0" applyBorder="0" applyAlignment="0" applyProtection="0"/>
    <xf numFmtId="207" fontId="43" fillId="0" borderId="0" applyFont="0" applyFill="0" applyBorder="0" applyAlignment="0" applyProtection="0"/>
    <xf numFmtId="0" fontId="13" fillId="0" borderId="0" applyFont="0" applyFill="0" applyBorder="0" applyAlignment="0" applyProtection="0"/>
    <xf numFmtId="0" fontId="45" fillId="0" borderId="0"/>
    <xf numFmtId="170" fontId="100" fillId="16" borderId="23" applyNumberFormat="0" applyAlignment="0" applyProtection="0"/>
    <xf numFmtId="14" fontId="57" fillId="0" borderId="0">
      <alignment horizontal="center" wrapText="1"/>
      <protection locked="0"/>
    </xf>
    <xf numFmtId="208"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2" fillId="0" borderId="0" applyFont="0" applyFill="0" applyBorder="0" applyAlignment="0" applyProtection="0"/>
    <xf numFmtId="9" fontId="11" fillId="0" borderId="0" applyFont="0" applyFill="0" applyBorder="0" applyAlignment="0" applyProtection="0"/>
    <xf numFmtId="9" fontId="42"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1" fillId="0" borderId="24" applyNumberFormat="0" applyBorder="0"/>
    <xf numFmtId="5" fontId="101" fillId="0" borderId="0"/>
    <xf numFmtId="0" fontId="41" fillId="0" borderId="0" applyNumberFormat="0" applyFont="0" applyFill="0" applyBorder="0" applyAlignment="0" applyProtection="0">
      <alignment horizontal="left"/>
    </xf>
    <xf numFmtId="38" fontId="32" fillId="16" borderId="25" applyFill="0">
      <alignment horizontal="right"/>
    </xf>
    <xf numFmtId="0" fontId="32" fillId="0" borderId="25" applyNumberFormat="0" applyFill="0" applyAlignment="0">
      <alignment horizontal="left" indent="7"/>
    </xf>
    <xf numFmtId="0" fontId="102" fillId="0" borderId="25" applyFill="0">
      <alignment horizontal="left" indent="8"/>
    </xf>
    <xf numFmtId="171" fontId="61" fillId="26" borderId="0" applyFill="0">
      <alignment horizontal="right"/>
    </xf>
    <xf numFmtId="0" fontId="61" fillId="40" borderId="0" applyNumberFormat="0">
      <alignment horizontal="right"/>
    </xf>
    <xf numFmtId="0" fontId="103" fillId="26" borderId="15" applyFill="0"/>
    <xf numFmtId="0" fontId="45" fillId="41" borderId="15" applyFill="0" applyBorder="0"/>
    <xf numFmtId="171" fontId="45" fillId="36" borderId="26" applyFill="0"/>
    <xf numFmtId="0" fontId="32" fillId="0" borderId="27" applyNumberFormat="0" applyAlignment="0"/>
    <xf numFmtId="0" fontId="103" fillId="0" borderId="0" applyFill="0">
      <alignment horizontal="left" indent="1"/>
    </xf>
    <xf numFmtId="0" fontId="104" fillId="36" borderId="0" applyFill="0">
      <alignment horizontal="left" indent="1"/>
    </xf>
    <xf numFmtId="171" fontId="32" fillId="22" borderId="26" applyFill="0"/>
    <xf numFmtId="0" fontId="32" fillId="0" borderId="26" applyNumberFormat="0" applyAlignment="0"/>
    <xf numFmtId="0" fontId="103" fillId="0" borderId="0" applyFill="0">
      <alignment horizontal="left" indent="2"/>
    </xf>
    <xf numFmtId="0" fontId="105" fillId="22" borderId="0" applyFill="0">
      <alignment horizontal="left" indent="2"/>
    </xf>
    <xf numFmtId="171" fontId="32" fillId="0" borderId="26" applyFill="0"/>
    <xf numFmtId="0" fontId="57" fillId="0" borderId="26" applyNumberFormat="0" applyAlignment="0"/>
    <xf numFmtId="0" fontId="106" fillId="0" borderId="0">
      <alignment horizontal="left" indent="3"/>
    </xf>
    <xf numFmtId="0" fontId="107" fillId="0" borderId="0" applyFill="0">
      <alignment horizontal="left" indent="3"/>
    </xf>
    <xf numFmtId="38" fontId="32" fillId="0" borderId="0" applyFill="0"/>
    <xf numFmtId="0" fontId="13" fillId="0" borderId="26" applyNumberFormat="0" applyFont="0" applyAlignment="0"/>
    <xf numFmtId="0" fontId="106" fillId="0" borderId="0">
      <alignment horizontal="left" indent="4"/>
    </xf>
    <xf numFmtId="0" fontId="32" fillId="0" borderId="0" applyFill="0" applyProtection="0">
      <alignment horizontal="left" indent="4"/>
    </xf>
    <xf numFmtId="38" fontId="32" fillId="0" borderId="0" applyFill="0"/>
    <xf numFmtId="0" fontId="32" fillId="0" borderId="0" applyNumberFormat="0" applyAlignment="0"/>
    <xf numFmtId="0" fontId="106" fillId="0" borderId="0">
      <alignment horizontal="left" indent="5"/>
    </xf>
    <xf numFmtId="0" fontId="32" fillId="0" borderId="0" applyFill="0">
      <alignment horizontal="left" indent="5"/>
    </xf>
    <xf numFmtId="171" fontId="32" fillId="0" borderId="0" applyFill="0"/>
    <xf numFmtId="0" fontId="45" fillId="0" borderId="0" applyNumberFormat="0" applyFill="0" applyAlignment="0"/>
    <xf numFmtId="0" fontId="108" fillId="0" borderId="0" applyFill="0">
      <alignment horizontal="left" indent="6"/>
    </xf>
    <xf numFmtId="0" fontId="32" fillId="0" borderId="0" applyFill="0">
      <alignment horizontal="left" indent="6"/>
    </xf>
    <xf numFmtId="209" fontId="13" fillId="0" borderId="0" applyNumberFormat="0" applyFill="0" applyBorder="0" applyAlignment="0" applyProtection="0">
      <alignment horizontal="left"/>
    </xf>
    <xf numFmtId="210" fontId="109" fillId="0" borderId="0" applyFont="0" applyFill="0" applyBorder="0" applyAlignment="0" applyProtection="0"/>
    <xf numFmtId="0" fontId="41" fillId="0" borderId="0" applyFont="0" applyFill="0" applyBorder="0" applyAlignment="0" applyProtection="0"/>
    <xf numFmtId="0" fontId="13" fillId="0" borderId="0"/>
    <xf numFmtId="211" fontId="72" fillId="0" borderId="0" applyFont="0" applyFill="0" applyBorder="0" applyAlignment="0" applyProtection="0"/>
    <xf numFmtId="175" fontId="43" fillId="0" borderId="0" applyFont="0" applyFill="0" applyBorder="0" applyAlignment="0" applyProtection="0"/>
    <xf numFmtId="42" fontId="43" fillId="0" borderId="0" applyFont="0" applyFill="0" applyBorder="0" applyAlignment="0" applyProtection="0"/>
    <xf numFmtId="0" fontId="90" fillId="0" borderId="0"/>
    <xf numFmtId="40" fontId="110" fillId="0" borderId="0" applyBorder="0">
      <alignment horizontal="right"/>
    </xf>
    <xf numFmtId="3" fontId="51" fillId="0" borderId="0" applyFill="0" applyBorder="0" applyAlignment="0" applyProtection="0">
      <alignment horizontal="right"/>
    </xf>
    <xf numFmtId="212" fontId="72" fillId="0" borderId="3">
      <alignment horizontal="right" vertical="center"/>
    </xf>
    <xf numFmtId="212" fontId="72" fillId="0" borderId="3">
      <alignment horizontal="right" vertical="center"/>
    </xf>
    <xf numFmtId="212" fontId="72" fillId="0" borderId="3">
      <alignment horizontal="right" vertical="center"/>
    </xf>
    <xf numFmtId="213" fontId="72" fillId="0" borderId="3">
      <alignment horizontal="center"/>
    </xf>
    <xf numFmtId="0" fontId="111" fillId="0" borderId="0">
      <alignment vertical="center" wrapText="1"/>
      <protection locked="0"/>
    </xf>
    <xf numFmtId="4" fontId="112" fillId="0" borderId="0"/>
    <xf numFmtId="3" fontId="113" fillId="0" borderId="28" applyNumberFormat="0" applyBorder="0" applyAlignment="0"/>
    <xf numFmtId="0" fontId="114" fillId="0" borderId="0" applyFont="0">
      <alignment horizontal="centerContinuous"/>
    </xf>
    <xf numFmtId="0" fontId="115" fillId="0" borderId="0" applyFill="0" applyBorder="0" applyProtection="0">
      <alignment horizontal="left" vertical="top"/>
    </xf>
    <xf numFmtId="170" fontId="116" fillId="0" borderId="0" applyNumberFormat="0" applyFill="0" applyBorder="0" applyAlignment="0" applyProtection="0"/>
    <xf numFmtId="0" fontId="13" fillId="0" borderId="9" applyNumberFormat="0" applyFont="0" applyFill="0" applyAlignment="0" applyProtection="0"/>
    <xf numFmtId="170" fontId="117"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3" fontId="72" fillId="0" borderId="0"/>
    <xf numFmtId="214" fontId="72" fillId="0" borderId="1"/>
    <xf numFmtId="0" fontId="118" fillId="42" borderId="1">
      <alignment horizontal="left" vertical="center"/>
    </xf>
    <xf numFmtId="5" fontId="119" fillId="0" borderId="5">
      <alignment horizontal="left" vertical="top"/>
    </xf>
    <xf numFmtId="5" fontId="44" fillId="0" borderId="30">
      <alignment horizontal="left" vertical="top"/>
    </xf>
    <xf numFmtId="5" fontId="44" fillId="0" borderId="30">
      <alignment horizontal="left" vertical="top"/>
    </xf>
    <xf numFmtId="0" fontId="120" fillId="0" borderId="30">
      <alignment horizontal="left" vertical="center"/>
    </xf>
    <xf numFmtId="215" fontId="13" fillId="0" borderId="0" applyFont="0" applyFill="0" applyBorder="0" applyAlignment="0" applyProtection="0"/>
    <xf numFmtId="216" fontId="13" fillId="0" borderId="0" applyFont="0" applyFill="0" applyBorder="0" applyAlignment="0" applyProtection="0"/>
    <xf numFmtId="170" fontId="121" fillId="0" borderId="0" applyNumberFormat="0" applyFill="0" applyBorder="0" applyAlignment="0" applyProtection="0"/>
    <xf numFmtId="0" fontId="122" fillId="0" borderId="0">
      <alignment vertical="center"/>
    </xf>
    <xf numFmtId="42" fontId="123" fillId="0" borderId="0" applyFont="0" applyFill="0" applyBorder="0" applyAlignment="0" applyProtection="0"/>
    <xf numFmtId="44" fontId="123" fillId="0" borderId="0" applyFont="0" applyFill="0" applyBorder="0" applyAlignment="0" applyProtection="0"/>
    <xf numFmtId="0" fontId="123" fillId="0" borderId="0"/>
    <xf numFmtId="0" fontId="124" fillId="0" borderId="0" applyFont="0" applyFill="0" applyBorder="0" applyAlignment="0" applyProtection="0"/>
    <xf numFmtId="0" fontId="124" fillId="0" borderId="0" applyFont="0" applyFill="0" applyBorder="0" applyAlignment="0" applyProtection="0"/>
    <xf numFmtId="0" fontId="51" fillId="0" borderId="0">
      <alignment vertical="center"/>
    </xf>
    <xf numFmtId="40" fontId="125" fillId="0" borderId="0" applyFont="0" applyFill="0" applyBorder="0" applyAlignment="0" applyProtection="0"/>
    <xf numFmtId="38"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9" fontId="126" fillId="0" borderId="0" applyBorder="0" applyAlignment="0" applyProtection="0"/>
    <xf numFmtId="0" fontId="127" fillId="0" borderId="0"/>
    <xf numFmtId="217" fontId="128" fillId="0" borderId="0" applyFont="0" applyFill="0" applyBorder="0" applyAlignment="0" applyProtection="0"/>
    <xf numFmtId="218" fontId="13" fillId="0" borderId="0" applyFont="0" applyFill="0" applyBorder="0" applyAlignment="0" applyProtection="0"/>
    <xf numFmtId="0" fontId="129" fillId="0" borderId="0" applyFont="0" applyFill="0" applyBorder="0" applyAlignment="0" applyProtection="0"/>
    <xf numFmtId="0" fontId="129"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30" fillId="0" borderId="0"/>
    <xf numFmtId="0" fontId="92" fillId="0" borderId="0"/>
    <xf numFmtId="183" fontId="131" fillId="0" borderId="0" applyFont="0" applyFill="0" applyBorder="0" applyAlignment="0" applyProtection="0"/>
    <xf numFmtId="164" fontId="36" fillId="0" borderId="0" applyFont="0" applyFill="0" applyBorder="0" applyAlignment="0" applyProtection="0"/>
    <xf numFmtId="165" fontId="36" fillId="0" borderId="0" applyFont="0" applyFill="0" applyBorder="0" applyAlignment="0" applyProtection="0"/>
    <xf numFmtId="0" fontId="131" fillId="0" borderId="0"/>
    <xf numFmtId="182" fontId="13" fillId="0" borderId="0" applyFont="0" applyFill="0" applyBorder="0" applyAlignment="0" applyProtection="0"/>
    <xf numFmtId="181" fontId="13" fillId="0" borderId="0" applyFont="0" applyFill="0" applyBorder="0" applyAlignment="0" applyProtection="0"/>
    <xf numFmtId="0" fontId="132" fillId="0" borderId="0"/>
    <xf numFmtId="169" fontId="36" fillId="0" borderId="0" applyFont="0" applyFill="0" applyBorder="0" applyAlignment="0" applyProtection="0"/>
    <xf numFmtId="201" fontId="38" fillId="0" borderId="0" applyFont="0" applyFill="0" applyBorder="0" applyAlignment="0" applyProtection="0"/>
    <xf numFmtId="200" fontId="36" fillId="0" borderId="0" applyFont="0" applyFill="0" applyBorder="0" applyAlignment="0" applyProtection="0"/>
    <xf numFmtId="44" fontId="13" fillId="0" borderId="0" applyFont="0" applyFill="0" applyBorder="0" applyAlignment="0" applyProtection="0"/>
    <xf numFmtId="42" fontId="13" fillId="0" borderId="0" applyFont="0" applyFill="0" applyBorder="0" applyAlignment="0" applyProtection="0"/>
    <xf numFmtId="0" fontId="133" fillId="0" borderId="0" applyNumberFormat="0" applyFill="0" applyBorder="0" applyAlignment="0" applyProtection="0"/>
    <xf numFmtId="0" fontId="134" fillId="0" borderId="33" applyNumberFormat="0" applyFill="0" applyAlignment="0" applyProtection="0"/>
    <xf numFmtId="0" fontId="135" fillId="0" borderId="34" applyNumberFormat="0" applyFill="0" applyAlignment="0" applyProtection="0"/>
    <xf numFmtId="0" fontId="136" fillId="0" borderId="35" applyNumberFormat="0" applyFill="0" applyAlignment="0" applyProtection="0"/>
    <xf numFmtId="0" fontId="136" fillId="0" borderId="0" applyNumberFormat="0" applyFill="0" applyBorder="0" applyAlignment="0" applyProtection="0"/>
    <xf numFmtId="0" fontId="137" fillId="43" borderId="0" applyNumberFormat="0" applyBorder="0" applyAlignment="0" applyProtection="0"/>
    <xf numFmtId="0" fontId="138" fillId="44" borderId="0" applyNumberFormat="0" applyBorder="0" applyAlignment="0" applyProtection="0"/>
    <xf numFmtId="0" fontId="139" fillId="45" borderId="0" applyNumberFormat="0" applyBorder="0" applyAlignment="0" applyProtection="0"/>
    <xf numFmtId="0" fontId="140" fillId="46" borderId="36" applyNumberFormat="0" applyAlignment="0" applyProtection="0"/>
    <xf numFmtId="0" fontId="141" fillId="47" borderId="37" applyNumberFormat="0" applyAlignment="0" applyProtection="0"/>
    <xf numFmtId="0" fontId="142" fillId="47" borderId="36" applyNumberFormat="0" applyAlignment="0" applyProtection="0"/>
    <xf numFmtId="0" fontId="143" fillId="0" borderId="38" applyNumberFormat="0" applyFill="0" applyAlignment="0" applyProtection="0"/>
    <xf numFmtId="0" fontId="144" fillId="48" borderId="39" applyNumberFormat="0" applyAlignment="0" applyProtection="0"/>
    <xf numFmtId="0" fontId="29" fillId="0" borderId="0" applyNumberFormat="0" applyFill="0" applyBorder="0" applyAlignment="0" applyProtection="0"/>
    <xf numFmtId="0" fontId="145" fillId="0" borderId="0" applyNumberFormat="0" applyFill="0" applyBorder="0" applyAlignment="0" applyProtection="0"/>
    <xf numFmtId="0" fontId="24" fillId="0" borderId="40" applyNumberFormat="0" applyFill="0" applyAlignment="0" applyProtection="0"/>
    <xf numFmtId="0" fontId="146"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6" fillId="50" borderId="0" applyNumberFormat="0" applyBorder="0" applyAlignment="0" applyProtection="0"/>
    <xf numFmtId="0" fontId="146"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6" fillId="52" borderId="0" applyNumberFormat="0" applyBorder="0" applyAlignment="0" applyProtection="0"/>
    <xf numFmtId="0" fontId="146"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6" fillId="54" borderId="0" applyNumberFormat="0" applyBorder="0" applyAlignment="0" applyProtection="0"/>
    <xf numFmtId="0" fontId="146"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6" fillId="56" borderId="0" applyNumberFormat="0" applyBorder="0" applyAlignment="0" applyProtection="0"/>
    <xf numFmtId="0" fontId="146"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6" fillId="58" borderId="0" applyNumberFormat="0" applyBorder="0" applyAlignment="0" applyProtection="0"/>
    <xf numFmtId="0" fontId="146"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6" fillId="60" borderId="0" applyNumberFormat="0" applyBorder="0" applyAlignment="0" applyProtection="0"/>
    <xf numFmtId="0" fontId="97" fillId="0" borderId="0">
      <alignment vertical="top"/>
    </xf>
    <xf numFmtId="0" fontId="10" fillId="3" borderId="7" applyNumberFormat="0" applyFont="0" applyAlignment="0" applyProtection="0"/>
    <xf numFmtId="0" fontId="9" fillId="0" borderId="0"/>
    <xf numFmtId="43" fontId="9" fillId="0" borderId="0" applyFont="0" applyFill="0" applyBorder="0" applyAlignment="0" applyProtection="0"/>
    <xf numFmtId="0" fontId="97"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7" fillId="0" borderId="0">
      <alignment vertical="top"/>
    </xf>
    <xf numFmtId="0" fontId="97"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7" fillId="0" borderId="0">
      <alignment vertical="top"/>
    </xf>
    <xf numFmtId="0" fontId="97"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7"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7" fillId="0" borderId="0">
      <alignment vertical="top"/>
    </xf>
    <xf numFmtId="0" fontId="97"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7" fillId="0" borderId="0">
      <alignment vertical="top"/>
    </xf>
    <xf numFmtId="0" fontId="97"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7" fillId="0" borderId="0" applyNumberFormat="0" applyFill="0" applyBorder="0" applyAlignment="0" applyProtection="0"/>
    <xf numFmtId="0" fontId="157"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58" fillId="0" borderId="0" applyNumberFormat="0" applyFill="0" applyBorder="0" applyAlignment="0" applyProtection="0"/>
    <xf numFmtId="0" fontId="157" fillId="0" borderId="0">
      <alignment vertical="top"/>
    </xf>
    <xf numFmtId="0" fontId="1" fillId="0" borderId="0"/>
    <xf numFmtId="165" fontId="1" fillId="0" borderId="0" applyFont="0" applyFill="0" applyBorder="0" applyAlignment="0" applyProtection="0"/>
  </cellStyleXfs>
  <cellXfs count="509">
    <xf numFmtId="0" fontId="0" fillId="0" borderId="0" xfId="0"/>
    <xf numFmtId="0" fontId="17" fillId="2" borderId="0" xfId="0" applyFont="1" applyFill="1"/>
    <xf numFmtId="10" fontId="17" fillId="2" borderId="1" xfId="30" applyNumberFormat="1" applyFont="1" applyFill="1" applyBorder="1" applyAlignment="1">
      <alignment horizontal="left" vertical="center" wrapText="1"/>
    </xf>
    <xf numFmtId="49" fontId="17" fillId="2" borderId="1" xfId="30" applyNumberFormat="1" applyFont="1" applyFill="1" applyBorder="1" applyAlignment="1">
      <alignment horizontal="center" vertical="center" wrapText="1"/>
    </xf>
    <xf numFmtId="49" fontId="17" fillId="2" borderId="1" xfId="30" applyNumberFormat="1" applyFont="1" applyFill="1" applyBorder="1" applyAlignment="1">
      <alignment horizontal="left" vertical="center" wrapText="1"/>
    </xf>
    <xf numFmtId="14" fontId="16" fillId="2" borderId="1" xfId="30" applyNumberFormat="1" applyFont="1" applyFill="1" applyBorder="1" applyAlignment="1">
      <alignment horizontal="left" vertical="center" wrapText="1"/>
    </xf>
    <xf numFmtId="10" fontId="16" fillId="2" borderId="1" xfId="30" applyNumberFormat="1" applyFont="1" applyFill="1" applyBorder="1" applyAlignment="1">
      <alignment horizontal="left" vertical="center" wrapText="1"/>
    </xf>
    <xf numFmtId="0" fontId="21" fillId="2" borderId="0" xfId="0" applyFont="1" applyFill="1" applyAlignment="1">
      <alignment horizontal="center" vertical="center"/>
    </xf>
    <xf numFmtId="0" fontId="22" fillId="2" borderId="0" xfId="0" applyFont="1" applyFill="1" applyAlignment="1">
      <alignment vertical="center"/>
    </xf>
    <xf numFmtId="49" fontId="17" fillId="2" borderId="1" xfId="49" applyNumberFormat="1" applyFont="1" applyFill="1" applyBorder="1" applyAlignment="1">
      <alignment horizontal="center" vertical="center" wrapText="1"/>
    </xf>
    <xf numFmtId="49" fontId="17" fillId="2" borderId="1" xfId="49" applyNumberFormat="1" applyFont="1" applyFill="1" applyBorder="1" applyAlignment="1">
      <alignment horizontal="left" vertical="center" wrapText="1"/>
    </xf>
    <xf numFmtId="0" fontId="16" fillId="2" borderId="0" xfId="43" applyFont="1" applyFill="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lignment horizontal="left" vertical="center" wrapText="1"/>
    </xf>
    <xf numFmtId="49" fontId="16" fillId="2" borderId="1" xfId="19" applyNumberFormat="1" applyFont="1" applyFill="1" applyBorder="1" applyAlignment="1">
      <alignment horizontal="left" vertical="center" wrapText="1"/>
    </xf>
    <xf numFmtId="0" fontId="15" fillId="2" borderId="0" xfId="0" applyFont="1" applyFill="1" applyAlignment="1">
      <alignment horizontal="center" vertical="center"/>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3" fillId="2" borderId="0" xfId="0" applyFont="1" applyFill="1"/>
    <xf numFmtId="0" fontId="16" fillId="2" borderId="0" xfId="0" applyFont="1" applyFill="1"/>
    <xf numFmtId="166" fontId="17" fillId="2" borderId="0" xfId="1" applyNumberFormat="1" applyFont="1" applyFill="1" applyBorder="1">
      <protection locked="0"/>
    </xf>
    <xf numFmtId="166" fontId="16" fillId="2" borderId="0" xfId="1" applyNumberFormat="1" applyFont="1" applyFill="1" applyBorder="1">
      <protection locked="0"/>
    </xf>
    <xf numFmtId="0" fontId="17" fillId="2" borderId="2" xfId="0" applyFont="1" applyFill="1" applyBorder="1"/>
    <xf numFmtId="166" fontId="17" fillId="2" borderId="2" xfId="1" applyNumberFormat="1" applyFont="1" applyFill="1" applyBorder="1">
      <protection locked="0"/>
    </xf>
    <xf numFmtId="0" fontId="26" fillId="2" borderId="0" xfId="30" applyFont="1" applyFill="1" applyAlignment="1">
      <alignment horizontal="center"/>
    </xf>
    <xf numFmtId="0" fontId="26" fillId="2" borderId="0" xfId="30" applyFont="1" applyFill="1"/>
    <xf numFmtId="0" fontId="17" fillId="2" borderId="0" xfId="30" applyFont="1" applyFill="1"/>
    <xf numFmtId="166" fontId="17" fillId="2" borderId="0" xfId="1" applyNumberFormat="1" applyFont="1" applyFill="1">
      <protection locked="0"/>
    </xf>
    <xf numFmtId="166" fontId="16" fillId="2" borderId="0" xfId="1" applyNumberFormat="1" applyFont="1" applyFill="1">
      <protection locked="0"/>
    </xf>
    <xf numFmtId="0" fontId="15" fillId="2" borderId="0" xfId="0" applyFont="1" applyFill="1"/>
    <xf numFmtId="166" fontId="15" fillId="2" borderId="0" xfId="1" applyNumberFormat="1" applyFont="1" applyFill="1">
      <protection locked="0"/>
    </xf>
    <xf numFmtId="0" fontId="16" fillId="2" borderId="1" xfId="19" applyFont="1" applyFill="1" applyBorder="1" applyAlignment="1">
      <alignment horizontal="center" vertical="center" wrapText="1"/>
    </xf>
    <xf numFmtId="0" fontId="16" fillId="2" borderId="3" xfId="19" applyFont="1" applyFill="1" applyBorder="1" applyAlignment="1">
      <alignment horizontal="center" vertical="center" wrapText="1"/>
    </xf>
    <xf numFmtId="0" fontId="16" fillId="2" borderId="6" xfId="19" applyFont="1" applyFill="1" applyBorder="1" applyAlignment="1">
      <alignment horizontal="center" vertical="center" wrapText="1"/>
    </xf>
    <xf numFmtId="0" fontId="16" fillId="2" borderId="6" xfId="19" applyFont="1" applyFill="1" applyBorder="1" applyAlignment="1">
      <alignment horizontal="left" vertical="center" wrapText="1"/>
    </xf>
    <xf numFmtId="0" fontId="16" fillId="2" borderId="32" xfId="19" applyFont="1" applyFill="1" applyBorder="1" applyAlignment="1">
      <alignment horizontal="center" vertical="center" wrapText="1"/>
    </xf>
    <xf numFmtId="166" fontId="61" fillId="2" borderId="0" xfId="6" applyNumberFormat="1" applyFont="1" applyFill="1" applyAlignment="1" applyProtection="1">
      <alignment horizontal="center" vertical="center"/>
      <protection locked="0"/>
    </xf>
    <xf numFmtId="0" fontId="17" fillId="2" borderId="0" xfId="43" applyFont="1" applyFill="1" applyAlignment="1">
      <alignment vertical="center"/>
    </xf>
    <xf numFmtId="0" fontId="15" fillId="2" borderId="0" xfId="43" applyFont="1" applyFill="1" applyAlignment="1">
      <alignment vertical="center"/>
    </xf>
    <xf numFmtId="0" fontId="16" fillId="2" borderId="8" xfId="43" applyFont="1" applyFill="1" applyBorder="1" applyAlignment="1">
      <alignment vertical="center"/>
    </xf>
    <xf numFmtId="0" fontId="16" fillId="2" borderId="8" xfId="43" applyFont="1" applyFill="1" applyBorder="1" applyAlignment="1">
      <alignment horizontal="right" vertical="center"/>
    </xf>
    <xf numFmtId="0" fontId="16" fillId="2" borderId="0" xfId="43" applyFont="1" applyFill="1" applyAlignment="1">
      <alignment horizontal="right" vertical="center"/>
    </xf>
    <xf numFmtId="166" fontId="16" fillId="2" borderId="0" xfId="237" applyNumberFormat="1" applyFont="1" applyFill="1" applyBorder="1" applyAlignment="1">
      <alignment horizontal="right" vertical="center"/>
    </xf>
    <xf numFmtId="0" fontId="16" fillId="2" borderId="0" xfId="422" applyFont="1" applyFill="1" applyAlignment="1">
      <alignment horizontal="right" vertical="center"/>
    </xf>
    <xf numFmtId="166"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66"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66" fontId="17" fillId="2" borderId="0" xfId="237" applyNumberFormat="1" applyFont="1" applyFill="1" applyAlignment="1">
      <alignment horizontal="center" wrapText="1"/>
    </xf>
    <xf numFmtId="0" fontId="17" fillId="2" borderId="0" xfId="48" applyFont="1" applyFill="1" applyAlignment="1">
      <alignment horizontal="center" wrapText="1"/>
    </xf>
    <xf numFmtId="166"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66" fontId="15" fillId="2" borderId="0" xfId="237" applyNumberFormat="1" applyFont="1" applyFill="1" applyAlignment="1">
      <alignment horizontal="center" vertical="center"/>
    </xf>
    <xf numFmtId="0" fontId="15" fillId="2" borderId="0" xfId="48" applyFont="1" applyFill="1" applyAlignment="1">
      <alignment horizontal="right" vertical="center"/>
    </xf>
    <xf numFmtId="166"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66"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66" fontId="17" fillId="2" borderId="0" xfId="237" applyNumberFormat="1" applyFont="1" applyFill="1" applyAlignment="1">
      <alignment horizontal="left" wrapText="1"/>
    </xf>
    <xf numFmtId="0" fontId="17" fillId="2" borderId="0" xfId="48" applyFont="1" applyFill="1" applyAlignment="1">
      <alignment horizontal="right" vertical="center"/>
    </xf>
    <xf numFmtId="166"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Alignment="1">
      <alignment vertical="center"/>
    </xf>
    <xf numFmtId="166" fontId="16" fillId="2" borderId="0" xfId="237" applyNumberFormat="1" applyFont="1" applyFill="1" applyBorder="1" applyAlignment="1">
      <alignment horizontal="left" vertical="center"/>
    </xf>
    <xf numFmtId="0" fontId="16" fillId="2" borderId="0" xfId="48" applyFont="1" applyFill="1" applyAlignment="1">
      <alignment horizontal="left" vertical="center"/>
    </xf>
    <xf numFmtId="166" fontId="16" fillId="2" borderId="0" xfId="237" applyNumberFormat="1" applyFont="1" applyFill="1" applyBorder="1" applyAlignment="1" applyProtection="1">
      <alignment horizontal="center" vertical="center" wrapText="1"/>
    </xf>
    <xf numFmtId="0" fontId="16" fillId="2" borderId="0" xfId="19" applyFont="1" applyFill="1" applyAlignment="1">
      <alignment horizontal="center" vertical="center" wrapText="1"/>
    </xf>
    <xf numFmtId="0" fontId="16" fillId="2" borderId="1" xfId="48" applyFont="1" applyFill="1" applyBorder="1" applyAlignment="1">
      <alignment horizontal="center" vertical="center" wrapText="1"/>
    </xf>
    <xf numFmtId="0" fontId="16" fillId="2" borderId="1" xfId="48" applyFont="1" applyFill="1" applyBorder="1" applyAlignment="1">
      <alignment horizontal="left" vertical="center" wrapText="1"/>
    </xf>
    <xf numFmtId="3" fontId="16" fillId="2" borderId="1" xfId="48" applyNumberFormat="1" applyFont="1" applyFill="1" applyBorder="1" applyAlignment="1">
      <alignment horizontal="right" vertical="center" wrapText="1"/>
    </xf>
    <xf numFmtId="0" fontId="16" fillId="2" borderId="3" xfId="48" applyFont="1" applyFill="1" applyBorder="1" applyAlignment="1">
      <alignment horizontal="left" vertical="center" wrapText="1"/>
    </xf>
    <xf numFmtId="3" fontId="16" fillId="2" borderId="3" xfId="48" applyNumberFormat="1" applyFont="1" applyFill="1" applyBorder="1" applyAlignment="1">
      <alignment horizontal="center" vertical="center" wrapText="1"/>
    </xf>
    <xf numFmtId="10" fontId="16" fillId="2" borderId="3" xfId="48" applyNumberFormat="1" applyFont="1" applyFill="1" applyBorder="1" applyAlignment="1">
      <alignment horizontal="right" vertical="center" wrapText="1"/>
    </xf>
    <xf numFmtId="0" fontId="16" fillId="2" borderId="0" xfId="48" applyFont="1" applyFill="1" applyAlignment="1">
      <alignment horizontal="left" vertical="center" wrapText="1"/>
    </xf>
    <xf numFmtId="0" fontId="17" fillId="2" borderId="1" xfId="48" applyFont="1" applyFill="1" applyBorder="1" applyAlignment="1">
      <alignment horizontal="left" vertical="center" wrapText="1"/>
    </xf>
    <xf numFmtId="0" fontId="16" fillId="2" borderId="1" xfId="48" applyFont="1" applyFill="1" applyBorder="1" applyAlignment="1">
      <alignment horizontal="right" vertical="center" wrapText="1"/>
    </xf>
    <xf numFmtId="0" fontId="16" fillId="2" borderId="3" xfId="48" applyFont="1" applyFill="1" applyBorder="1" applyAlignment="1">
      <alignment horizontal="right" vertical="center" wrapText="1"/>
    </xf>
    <xf numFmtId="166" fontId="16" fillId="2" borderId="3" xfId="48" applyNumberFormat="1" applyFont="1" applyFill="1" applyBorder="1" applyAlignment="1">
      <alignment horizontal="right" vertical="center" wrapText="1"/>
    </xf>
    <xf numFmtId="0" fontId="26" fillId="2" borderId="0" xfId="48" applyFont="1" applyFill="1"/>
    <xf numFmtId="3" fontId="16" fillId="2" borderId="3" xfId="48" applyNumberFormat="1" applyFont="1" applyFill="1" applyBorder="1" applyAlignment="1">
      <alignment horizontal="right" vertical="center" wrapText="1"/>
    </xf>
    <xf numFmtId="10" fontId="16" fillId="2" borderId="3" xfId="237" applyNumberFormat="1" applyFont="1" applyFill="1" applyBorder="1" applyAlignment="1" applyProtection="1">
      <alignment horizontal="right" vertical="center" wrapText="1"/>
      <protection locked="0"/>
    </xf>
    <xf numFmtId="0" fontId="26" fillId="2" borderId="0" xfId="48" applyFont="1" applyFill="1" applyAlignment="1">
      <alignment horizontal="right"/>
    </xf>
    <xf numFmtId="166" fontId="16" fillId="2" borderId="1" xfId="237" applyNumberFormat="1" applyFont="1" applyFill="1" applyBorder="1" applyAlignment="1" applyProtection="1">
      <alignment horizontal="right" vertical="center" wrapText="1"/>
    </xf>
    <xf numFmtId="166" fontId="16" fillId="2" borderId="3" xfId="237" applyNumberFormat="1" applyFont="1" applyFill="1" applyBorder="1" applyAlignment="1" applyProtection="1">
      <alignment horizontal="right" vertical="center" wrapText="1"/>
    </xf>
    <xf numFmtId="166" fontId="17" fillId="2" borderId="1" xfId="237" applyNumberFormat="1" applyFont="1" applyFill="1" applyBorder="1" applyAlignment="1" applyProtection="1">
      <alignment horizontal="right" vertical="center" wrapText="1"/>
      <protection locked="0"/>
    </xf>
    <xf numFmtId="166" fontId="17" fillId="2" borderId="3" xfId="237" applyNumberFormat="1" applyFont="1" applyFill="1" applyBorder="1" applyAlignment="1" applyProtection="1">
      <alignment horizontal="right" vertical="center" wrapText="1"/>
      <protection locked="0"/>
    </xf>
    <xf numFmtId="166" fontId="17" fillId="2" borderId="3" xfId="48" applyNumberFormat="1" applyFont="1" applyFill="1" applyBorder="1" applyAlignment="1">
      <alignment horizontal="right" vertical="center" wrapText="1"/>
    </xf>
    <xf numFmtId="10" fontId="17" fillId="2" borderId="3" xfId="237" applyNumberFormat="1" applyFont="1" applyFill="1" applyBorder="1" applyAlignment="1" applyProtection="1">
      <alignment horizontal="right" vertical="center" wrapText="1"/>
      <protection locked="0"/>
    </xf>
    <xf numFmtId="166" fontId="16" fillId="2" borderId="1" xfId="48" applyNumberFormat="1" applyFont="1" applyFill="1" applyBorder="1" applyAlignment="1">
      <alignment horizontal="right" vertical="center" wrapText="1"/>
    </xf>
    <xf numFmtId="10" fontId="16" fillId="2" borderId="3" xfId="709" applyNumberFormat="1" applyFont="1" applyFill="1" applyBorder="1" applyAlignment="1" applyProtection="1">
      <alignment horizontal="right" vertical="center" wrapText="1"/>
      <protection locked="0"/>
    </xf>
    <xf numFmtId="0" fontId="27" fillId="2" borderId="0" xfId="48" applyFont="1" applyFill="1"/>
    <xf numFmtId="0" fontId="17" fillId="2" borderId="1" xfId="48" applyFont="1" applyFill="1" applyBorder="1" applyAlignment="1">
      <alignment horizontal="right" vertical="center" wrapText="1"/>
    </xf>
    <xf numFmtId="0" fontId="17" fillId="2" borderId="3" xfId="48" applyFont="1" applyFill="1" applyBorder="1" applyAlignment="1">
      <alignment horizontal="right" vertical="center" wrapText="1"/>
    </xf>
    <xf numFmtId="166" fontId="17" fillId="2" borderId="3" xfId="237" applyNumberFormat="1" applyFont="1" applyFill="1" applyBorder="1" applyAlignment="1" applyProtection="1">
      <alignment horizontal="right" vertical="center" wrapText="1"/>
    </xf>
    <xf numFmtId="10" fontId="17" fillId="2" borderId="3" xfId="709" applyNumberFormat="1" applyFont="1" applyFill="1" applyBorder="1" applyAlignment="1" applyProtection="1">
      <alignment horizontal="right" vertical="center" wrapText="1"/>
      <protection locked="0"/>
    </xf>
    <xf numFmtId="166" fontId="26" fillId="2" borderId="0" xfId="48" applyNumberFormat="1" applyFont="1" applyFill="1"/>
    <xf numFmtId="0" fontId="16" fillId="2" borderId="1" xfId="19" applyFont="1" applyFill="1" applyBorder="1" applyAlignment="1">
      <alignment horizontal="left" vertical="center" wrapText="1"/>
    </xf>
    <xf numFmtId="3" fontId="16" fillId="2" borderId="1" xfId="19" applyNumberFormat="1" applyFont="1" applyFill="1" applyBorder="1" applyAlignment="1">
      <alignment horizontal="right" vertical="center" wrapText="1"/>
    </xf>
    <xf numFmtId="0" fontId="16" fillId="2" borderId="1" xfId="19" applyFont="1" applyFill="1" applyBorder="1" applyAlignment="1">
      <alignment horizontal="right" vertical="center" wrapText="1"/>
    </xf>
    <xf numFmtId="0" fontId="16" fillId="2" borderId="3" xfId="19" applyFont="1" applyFill="1" applyBorder="1" applyAlignment="1">
      <alignment horizontal="right" vertical="center" wrapText="1"/>
    </xf>
    <xf numFmtId="3" fontId="16" fillId="2" borderId="3" xfId="19" applyNumberFormat="1" applyFont="1" applyFill="1" applyBorder="1" applyAlignment="1">
      <alignment horizontal="right" vertical="center" wrapText="1"/>
    </xf>
    <xf numFmtId="10" fontId="16" fillId="2" borderId="3" xfId="19" applyNumberFormat="1" applyFont="1" applyFill="1" applyBorder="1" applyAlignment="1">
      <alignment horizontal="right" vertical="center" wrapText="1"/>
    </xf>
    <xf numFmtId="166" fontId="16" fillId="2" borderId="0" xfId="237" applyNumberFormat="1" applyFont="1" applyFill="1" applyBorder="1" applyAlignment="1" applyProtection="1">
      <alignment horizontal="left" vertical="center" wrapText="1"/>
    </xf>
    <xf numFmtId="0" fontId="16" fillId="2" borderId="0" xfId="19" applyFont="1" applyFill="1" applyAlignment="1">
      <alignment horizontal="left" vertical="center" wrapText="1"/>
    </xf>
    <xf numFmtId="166"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7" fillId="2" borderId="8" xfId="48" applyFont="1" applyFill="1" applyBorder="1"/>
    <xf numFmtId="166" fontId="16" fillId="2" borderId="8" xfId="1" applyNumberFormat="1" applyFont="1" applyFill="1" applyBorder="1" applyAlignment="1">
      <alignment horizontal="left"/>
      <protection locked="0"/>
    </xf>
    <xf numFmtId="166" fontId="17" fillId="2" borderId="8" xfId="1" applyNumberFormat="1" applyFont="1" applyFill="1" applyBorder="1" applyAlignment="1">
      <alignment horizontal="left"/>
      <protection locked="0"/>
    </xf>
    <xf numFmtId="166" fontId="16" fillId="2" borderId="0" xfId="1" applyNumberFormat="1" applyFont="1" applyFill="1" applyBorder="1" applyAlignment="1">
      <alignment horizontal="left"/>
      <protection locked="0"/>
    </xf>
    <xf numFmtId="166" fontId="17" fillId="2" borderId="0" xfId="1" applyNumberFormat="1" applyFont="1" applyFill="1" applyBorder="1" applyAlignment="1">
      <alignment horizontal="left"/>
      <protection locked="0"/>
    </xf>
    <xf numFmtId="3" fontId="16" fillId="2" borderId="0" xfId="496" applyNumberFormat="1" applyFont="1" applyFill="1" applyAlignment="1">
      <alignment vertical="center" wrapText="1"/>
    </xf>
    <xf numFmtId="3" fontId="17" fillId="2" borderId="0" xfId="496" applyNumberFormat="1" applyFont="1" applyFill="1" applyAlignment="1">
      <alignment vertical="center" wrapText="1"/>
    </xf>
    <xf numFmtId="3" fontId="28"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xf numFmtId="166"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66" fontId="16" fillId="2" borderId="1" xfId="237" applyNumberFormat="1" applyFont="1" applyFill="1" applyBorder="1" applyAlignment="1" applyProtection="1">
      <alignment horizontal="left" vertical="center" wrapText="1"/>
    </xf>
    <xf numFmtId="0" fontId="25" fillId="2" borderId="0" xfId="48" applyFont="1" applyFill="1"/>
    <xf numFmtId="0" fontId="17" fillId="2" borderId="1" xfId="48" applyFont="1" applyFill="1" applyBorder="1" applyAlignment="1">
      <alignment horizontal="center" vertical="center"/>
    </xf>
    <xf numFmtId="166"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66" fontId="16" fillId="2" borderId="0" xfId="237" applyNumberFormat="1" applyFont="1" applyFill="1" applyAlignment="1">
      <alignment horizontal="left"/>
    </xf>
    <xf numFmtId="166" fontId="16" fillId="2" borderId="0" xfId="237" applyNumberFormat="1" applyFont="1" applyFill="1" applyAlignment="1"/>
    <xf numFmtId="166" fontId="17" fillId="2" borderId="0" xfId="237" applyNumberFormat="1" applyFont="1" applyFill="1" applyAlignment="1"/>
    <xf numFmtId="166" fontId="16" fillId="2" borderId="0" xfId="237" applyNumberFormat="1" applyFont="1" applyFill="1" applyBorder="1" applyAlignment="1">
      <alignment horizontal="left"/>
    </xf>
    <xf numFmtId="0" fontId="16" fillId="2" borderId="0" xfId="422" applyFont="1" applyFill="1" applyAlignment="1">
      <alignment vertical="center"/>
    </xf>
    <xf numFmtId="166" fontId="16" fillId="2" borderId="8" xfId="1" applyNumberFormat="1" applyFont="1" applyFill="1" applyBorder="1" applyAlignment="1">
      <protection locked="0"/>
    </xf>
    <xf numFmtId="43" fontId="17" fillId="2" borderId="0" xfId="237" applyFont="1" applyFill="1"/>
    <xf numFmtId="43" fontId="17" fillId="2" borderId="0" xfId="237" applyFont="1" applyFill="1" applyAlignment="1">
      <alignment vertical="center"/>
    </xf>
    <xf numFmtId="3" fontId="28" fillId="2" borderId="0" xfId="496" applyNumberFormat="1" applyFont="1" applyFill="1" applyAlignment="1">
      <alignment vertical="center" wrapText="1"/>
    </xf>
    <xf numFmtId="0" fontId="15" fillId="2" borderId="0" xfId="48" applyFont="1" applyFill="1" applyAlignment="1">
      <alignment horizontal="right"/>
    </xf>
    <xf numFmtId="166" fontId="17" fillId="2" borderId="0" xfId="48" applyNumberFormat="1" applyFont="1" applyFill="1"/>
    <xf numFmtId="166"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43" fontId="26"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Alignment="1">
      <alignment horizontal="center" vertical="center"/>
    </xf>
    <xf numFmtId="49" fontId="16" fillId="2" borderId="0" xfId="19" applyNumberFormat="1" applyFont="1" applyFill="1" applyAlignment="1">
      <alignment horizontal="left" vertical="center" wrapText="1"/>
    </xf>
    <xf numFmtId="166"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43" fontId="17" fillId="2" borderId="8" xfId="237" applyFont="1" applyFill="1" applyBorder="1"/>
    <xf numFmtId="43" fontId="17" fillId="2" borderId="0" xfId="237" applyFont="1" applyFill="1" applyBorder="1"/>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lignment horizontal="center" vertical="center" wrapText="1"/>
    </xf>
    <xf numFmtId="0" fontId="17" fillId="2" borderId="1" xfId="49" applyFont="1" applyFill="1" applyBorder="1" applyAlignment="1">
      <alignment horizontal="left" vertical="center" wrapText="1"/>
    </xf>
    <xf numFmtId="0" fontId="17" fillId="2" borderId="0" xfId="49" applyFont="1" applyFill="1" applyAlignment="1">
      <alignment horizontal="center"/>
    </xf>
    <xf numFmtId="0" fontId="17" fillId="2" borderId="0" xfId="49" applyFont="1" applyFill="1"/>
    <xf numFmtId="166" fontId="16" fillId="2" borderId="0" xfId="50" applyNumberFormat="1" applyFont="1" applyFill="1" applyAlignment="1">
      <alignment horizontal="right"/>
      <protection locked="0"/>
    </xf>
    <xf numFmtId="166" fontId="15" fillId="2" borderId="0" xfId="50" applyNumberFormat="1" applyFont="1" applyFill="1" applyAlignment="1">
      <alignment horizontal="right"/>
      <protection locked="0"/>
    </xf>
    <xf numFmtId="0" fontId="26" fillId="2" borderId="0" xfId="49" applyFont="1" applyFill="1"/>
    <xf numFmtId="166" fontId="17" fillId="2" borderId="0" xfId="50" applyNumberFormat="1" applyFont="1" applyFill="1" applyAlignment="1">
      <alignment horizontal="right"/>
      <protection locked="0"/>
    </xf>
    <xf numFmtId="166" fontId="17" fillId="2" borderId="0" xfId="50" applyNumberFormat="1" applyFont="1" applyFill="1" applyBorder="1" applyAlignment="1">
      <alignment horizontal="right"/>
      <protection locked="0"/>
    </xf>
    <xf numFmtId="0" fontId="16" fillId="2" borderId="8" xfId="48" applyFont="1" applyFill="1" applyBorder="1"/>
    <xf numFmtId="0" fontId="16" fillId="2" borderId="1" xfId="49" applyFont="1" applyFill="1" applyBorder="1" applyAlignment="1">
      <alignment horizontal="center" vertical="center" wrapText="1"/>
    </xf>
    <xf numFmtId="0" fontId="26"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41"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lignment horizontal="center" vertical="center" wrapText="1"/>
    </xf>
    <xf numFmtId="0" fontId="17" fillId="2" borderId="1" xfId="30" applyFont="1" applyFill="1" applyBorder="1" applyAlignment="1">
      <alignment horizontal="right" vertical="center" wrapText="1"/>
    </xf>
    <xf numFmtId="0" fontId="17" fillId="2" borderId="0" xfId="30" applyFont="1" applyFill="1" applyAlignment="1">
      <alignment horizontal="center"/>
    </xf>
    <xf numFmtId="0" fontId="26" fillId="2" borderId="2" xfId="30" applyFont="1" applyFill="1" applyBorder="1"/>
    <xf numFmtId="0" fontId="16" fillId="2" borderId="1" xfId="30" applyFont="1" applyFill="1" applyBorder="1" applyAlignment="1">
      <alignment horizontal="center" vertical="center" wrapText="1"/>
    </xf>
    <xf numFmtId="0" fontId="13" fillId="2" borderId="1" xfId="0" applyFont="1" applyFill="1" applyBorder="1"/>
    <xf numFmtId="43" fontId="13" fillId="2" borderId="1" xfId="1" applyFont="1" applyFill="1" applyBorder="1">
      <protection locked="0"/>
    </xf>
    <xf numFmtId="0" fontId="19" fillId="2" borderId="0" xfId="0" applyFont="1" applyFill="1"/>
    <xf numFmtId="49" fontId="20" fillId="2" borderId="1" xfId="37" applyNumberFormat="1" applyFont="1" applyFill="1" applyBorder="1" applyAlignment="1">
      <alignment horizontal="center" vertical="center" wrapText="1"/>
    </xf>
    <xf numFmtId="0" fontId="13" fillId="2" borderId="0" xfId="0" applyFont="1" applyFill="1" applyAlignment="1">
      <alignment wrapText="1"/>
    </xf>
    <xf numFmtId="0" fontId="19" fillId="0" borderId="0" xfId="963" applyFont="1"/>
    <xf numFmtId="0" fontId="149" fillId="0" borderId="0" xfId="963" applyFont="1"/>
    <xf numFmtId="0" fontId="150" fillId="0" borderId="0" xfId="963" applyFont="1"/>
    <xf numFmtId="0" fontId="151" fillId="0" borderId="0" xfId="963" applyFont="1"/>
    <xf numFmtId="0" fontId="19" fillId="0" borderId="0" xfId="963" applyFont="1" applyAlignment="1">
      <alignment horizontal="right" vertical="center"/>
    </xf>
    <xf numFmtId="0" fontId="19" fillId="0" borderId="1" xfId="963" applyFont="1" applyBorder="1" applyAlignment="1" applyProtection="1">
      <alignment horizontal="left"/>
      <protection locked="0"/>
    </xf>
    <xf numFmtId="0" fontId="152" fillId="0" borderId="0" xfId="963" applyFont="1" applyAlignment="1">
      <alignment horizontal="right" vertical="center"/>
    </xf>
    <xf numFmtId="0" fontId="152" fillId="0" borderId="0" xfId="963" applyFont="1" applyAlignment="1">
      <alignment horizontal="left" vertical="center"/>
    </xf>
    <xf numFmtId="0" fontId="19" fillId="0" borderId="0" xfId="963" applyFont="1" applyAlignment="1">
      <alignment horizontal="left" vertical="center"/>
    </xf>
    <xf numFmtId="0" fontId="152" fillId="0" borderId="0" xfId="963" applyFont="1" applyAlignment="1">
      <alignment horizontal="right"/>
    </xf>
    <xf numFmtId="0" fontId="152" fillId="0" borderId="0" xfId="963" applyFont="1" applyAlignment="1" applyProtection="1">
      <alignment horizontal="left"/>
      <protection locked="0"/>
    </xf>
    <xf numFmtId="0" fontId="152" fillId="0" borderId="0" xfId="963" applyFont="1"/>
    <xf numFmtId="0" fontId="153" fillId="0" borderId="1" xfId="963" applyFont="1" applyBorder="1" applyAlignment="1">
      <alignment horizontal="center"/>
    </xf>
    <xf numFmtId="0" fontId="19" fillId="0" borderId="1" xfId="963" applyFont="1" applyBorder="1" applyAlignment="1">
      <alignment horizontal="center"/>
    </xf>
    <xf numFmtId="0" fontId="19" fillId="0" borderId="1" xfId="963" applyFont="1" applyBorder="1" applyAlignment="1">
      <alignment horizontal="left" wrapText="1"/>
    </xf>
    <xf numFmtId="0" fontId="155" fillId="0" borderId="1" xfId="964" applyFont="1" applyFill="1" applyBorder="1" applyAlignment="1">
      <alignment vertical="center" wrapText="1"/>
    </xf>
    <xf numFmtId="0" fontId="19" fillId="0" borderId="1" xfId="963" applyFont="1" applyBorder="1" applyAlignment="1">
      <alignment vertical="center" wrapText="1"/>
    </xf>
    <xf numFmtId="0" fontId="19" fillId="0" borderId="1" xfId="963" applyFont="1" applyBorder="1"/>
    <xf numFmtId="0" fontId="153" fillId="0" borderId="0" xfId="963" applyFont="1" applyAlignment="1">
      <alignment horizontal="center" vertical="center"/>
    </xf>
    <xf numFmtId="0" fontId="153" fillId="0" borderId="0" xfId="963" applyFont="1" applyAlignment="1">
      <alignment horizontal="center"/>
    </xf>
    <xf numFmtId="0" fontId="154" fillId="0" borderId="0" xfId="963" applyFont="1" applyAlignment="1">
      <alignment horizontal="center"/>
    </xf>
    <xf numFmtId="0" fontId="152" fillId="0" borderId="0" xfId="963" applyFont="1" applyAlignment="1">
      <alignment horizontal="center"/>
    </xf>
    <xf numFmtId="0" fontId="156" fillId="0" borderId="0" xfId="963" applyFont="1"/>
    <xf numFmtId="0" fontId="156" fillId="0" borderId="0" xfId="963" applyFont="1" applyAlignment="1">
      <alignment vertical="top" wrapText="1"/>
    </xf>
    <xf numFmtId="0" fontId="17" fillId="2" borderId="0" xfId="30" applyFont="1" applyFill="1" applyAlignment="1">
      <alignment horizontal="center" vertical="center"/>
    </xf>
    <xf numFmtId="49" fontId="17" fillId="2" borderId="0" xfId="19" applyNumberFormat="1" applyFont="1" applyFill="1" applyAlignment="1">
      <alignment horizontal="left" wrapText="1"/>
    </xf>
    <xf numFmtId="49" fontId="17" fillId="2" borderId="0" xfId="19" applyNumberFormat="1" applyFont="1" applyFill="1" applyAlignment="1">
      <alignment horizontal="center" vertical="center" wrapText="1"/>
    </xf>
    <xf numFmtId="0" fontId="17" fillId="2" borderId="0" xfId="30" applyFont="1" applyFill="1" applyAlignment="1">
      <alignment vertical="center"/>
    </xf>
    <xf numFmtId="0" fontId="160" fillId="2" borderId="0" xfId="0" applyFont="1" applyFill="1"/>
    <xf numFmtId="49" fontId="159" fillId="0" borderId="1" xfId="19" applyNumberFormat="1" applyFont="1" applyFill="1" applyBorder="1" applyAlignment="1">
      <alignment horizontal="left" vertical="center" wrapText="1"/>
    </xf>
    <xf numFmtId="0" fontId="159" fillId="0" borderId="1" xfId="8" applyFont="1" applyFill="1" applyBorder="1" applyAlignment="1">
      <alignment horizontal="left" vertical="center" wrapText="1"/>
    </xf>
    <xf numFmtId="0" fontId="159" fillId="0" borderId="1" xfId="8" quotePrefix="1" applyFont="1" applyFill="1" applyBorder="1" applyAlignment="1">
      <alignment horizontal="center" vertical="center" wrapText="1"/>
    </xf>
    <xf numFmtId="0" fontId="159" fillId="0" borderId="1" xfId="8" applyFont="1" applyFill="1" applyBorder="1" applyAlignment="1">
      <alignment horizontal="center" vertical="center" wrapText="1"/>
    </xf>
    <xf numFmtId="43" fontId="159" fillId="0" borderId="0" xfId="1" applyFont="1" applyFill="1">
      <protection locked="0"/>
    </xf>
    <xf numFmtId="0" fontId="159" fillId="0" borderId="0" xfId="0" applyFont="1" applyFill="1"/>
    <xf numFmtId="0" fontId="21" fillId="2" borderId="0" xfId="0" applyFont="1" applyFill="1" applyAlignment="1">
      <alignment vertical="center" wrapText="1"/>
    </xf>
    <xf numFmtId="0" fontId="161" fillId="2" borderId="0" xfId="0" applyFont="1" applyFill="1" applyAlignment="1">
      <alignment vertical="center" wrapText="1"/>
    </xf>
    <xf numFmtId="0" fontId="17" fillId="0" borderId="0" xfId="0" applyFont="1" applyFill="1"/>
    <xf numFmtId="166" fontId="17" fillId="0" borderId="0" xfId="4" applyNumberFormat="1" applyFont="1" applyFill="1" applyBorder="1"/>
    <xf numFmtId="0" fontId="17" fillId="2" borderId="0" xfId="0" applyFont="1" applyFill="1" applyAlignment="1">
      <alignment horizontal="left" vertical="center" wrapText="1"/>
    </xf>
    <xf numFmtId="0" fontId="15" fillId="2" borderId="0" xfId="0" applyFont="1" applyFill="1" applyAlignment="1">
      <alignment horizontal="center" vertical="center"/>
    </xf>
    <xf numFmtId="41" fontId="159" fillId="0" borderId="0" xfId="0" applyNumberFormat="1" applyFont="1" applyFill="1"/>
    <xf numFmtId="0" fontId="17" fillId="0" borderId="0" xfId="0" applyFont="1"/>
    <xf numFmtId="166" fontId="17" fillId="0" borderId="0" xfId="1" applyNumberFormat="1" applyFont="1" applyFill="1" applyAlignment="1">
      <alignment vertical="center"/>
      <protection locked="0"/>
    </xf>
    <xf numFmtId="166" fontId="17" fillId="0" borderId="0" xfId="1" applyNumberFormat="1" applyFont="1" applyFill="1">
      <protection locked="0"/>
    </xf>
    <xf numFmtId="0" fontId="17" fillId="0" borderId="0" xfId="30" applyFont="1" applyFill="1" applyAlignment="1">
      <alignment vertical="center"/>
    </xf>
    <xf numFmtId="166" fontId="17" fillId="0" borderId="0" xfId="4" applyNumberFormat="1" applyFont="1" applyFill="1"/>
    <xf numFmtId="43" fontId="17" fillId="2" borderId="0" xfId="1" applyFont="1" applyFill="1">
      <protection locked="0"/>
    </xf>
    <xf numFmtId="0" fontId="159" fillId="0" borderId="0" xfId="30" applyFont="1" applyFill="1"/>
    <xf numFmtId="0" fontId="17" fillId="0" borderId="0" xfId="30" applyFont="1" applyFill="1"/>
    <xf numFmtId="166" fontId="17" fillId="0" borderId="2" xfId="1" applyNumberFormat="1" applyFont="1" applyFill="1" applyBorder="1">
      <protection locked="0"/>
    </xf>
    <xf numFmtId="0" fontId="159" fillId="0" borderId="0" xfId="0" applyFont="1" applyFill="1" applyAlignment="1">
      <alignment horizontal="center" vertical="center"/>
    </xf>
    <xf numFmtId="49" fontId="160" fillId="0" borderId="1" xfId="0" applyNumberFormat="1" applyFont="1" applyFill="1" applyBorder="1" applyAlignment="1">
      <alignment horizontal="center" vertical="center" wrapText="1"/>
    </xf>
    <xf numFmtId="166" fontId="160" fillId="0" borderId="0" xfId="1" applyNumberFormat="1" applyFont="1" applyFill="1" applyBorder="1">
      <protection locked="0"/>
    </xf>
    <xf numFmtId="166" fontId="159" fillId="0" borderId="0" xfId="1" applyNumberFormat="1" applyFont="1" applyFill="1" applyBorder="1">
      <protection locked="0"/>
    </xf>
    <xf numFmtId="166" fontId="159" fillId="0" borderId="2" xfId="1" applyNumberFormat="1" applyFont="1" applyFill="1" applyBorder="1">
      <protection locked="0"/>
    </xf>
    <xf numFmtId="166" fontId="159" fillId="0" borderId="0" xfId="2" applyNumberFormat="1" applyFont="1" applyFill="1" applyAlignment="1">
      <alignment vertical="center"/>
    </xf>
    <xf numFmtId="0" fontId="159" fillId="0" borderId="0" xfId="0" applyFont="1" applyFill="1" applyAlignment="1">
      <alignment vertical="center"/>
    </xf>
    <xf numFmtId="0" fontId="160" fillId="0" borderId="0" xfId="0" applyFont="1" applyFill="1" applyAlignment="1">
      <alignment horizontal="left" vertical="center" wrapText="1"/>
    </xf>
    <xf numFmtId="0" fontId="160" fillId="0" borderId="0" xfId="0" applyFont="1" applyFill="1" applyAlignment="1">
      <alignment vertical="center" wrapText="1"/>
    </xf>
    <xf numFmtId="0" fontId="159" fillId="0" borderId="0" xfId="0" applyFont="1" applyFill="1" applyAlignment="1">
      <alignment horizontal="left" vertical="center" wrapText="1"/>
    </xf>
    <xf numFmtId="0" fontId="159" fillId="0" borderId="0" xfId="0" applyFont="1" applyFill="1" applyAlignment="1">
      <alignment vertical="center" wrapText="1"/>
    </xf>
    <xf numFmtId="0" fontId="160" fillId="0" borderId="1" xfId="8" applyFont="1" applyFill="1" applyBorder="1" applyAlignment="1">
      <alignment horizontal="left" vertical="center" wrapText="1"/>
    </xf>
    <xf numFmtId="3" fontId="159" fillId="0" borderId="0" xfId="0" applyNumberFormat="1" applyFont="1" applyFill="1"/>
    <xf numFmtId="0" fontId="160" fillId="0" borderId="1" xfId="8" applyFont="1" applyFill="1" applyBorder="1" applyAlignment="1">
      <alignment horizontal="center" vertical="center" wrapText="1"/>
    </xf>
    <xf numFmtId="2" fontId="159" fillId="0" borderId="1" xfId="8" applyNumberFormat="1" applyFont="1" applyFill="1" applyBorder="1" applyAlignment="1">
      <alignment horizontal="center" vertical="center" wrapText="1"/>
    </xf>
    <xf numFmtId="0" fontId="160" fillId="0" borderId="1" xfId="8" quotePrefix="1" applyFont="1" applyFill="1" applyBorder="1" applyAlignment="1">
      <alignment horizontal="center" vertical="center" wrapText="1"/>
    </xf>
    <xf numFmtId="0" fontId="160" fillId="0" borderId="0" xfId="0" applyFont="1" applyFill="1"/>
    <xf numFmtId="166" fontId="16" fillId="0" borderId="0" xfId="1" applyNumberFormat="1" applyFont="1" applyFill="1">
      <protection locked="0"/>
    </xf>
    <xf numFmtId="166" fontId="159" fillId="0" borderId="0" xfId="4" applyNumberFormat="1" applyFont="1" applyFill="1" applyBorder="1"/>
    <xf numFmtId="0" fontId="159" fillId="0" borderId="2" xfId="0" applyFont="1" applyFill="1" applyBorder="1"/>
    <xf numFmtId="166" fontId="159" fillId="0" borderId="2" xfId="4" applyNumberFormat="1" applyFont="1" applyFill="1" applyBorder="1"/>
    <xf numFmtId="49" fontId="16" fillId="0" borderId="1" xfId="0" applyNumberFormat="1" applyFont="1" applyFill="1" applyBorder="1" applyAlignment="1">
      <alignment horizontal="center" vertical="center" wrapText="1"/>
    </xf>
    <xf numFmtId="166" fontId="16" fillId="0" borderId="1" xfId="1" applyNumberFormat="1" applyFont="1" applyFill="1" applyBorder="1" applyAlignment="1">
      <alignment horizontal="center" vertical="center" wrapText="1"/>
      <protection locked="0"/>
    </xf>
    <xf numFmtId="0" fontId="16" fillId="0" borderId="1" xfId="8" applyFont="1" applyFill="1" applyBorder="1" applyAlignment="1">
      <alignment horizontal="left" wrapText="1"/>
    </xf>
    <xf numFmtId="0" fontId="16" fillId="0" borderId="1" xfId="8" applyFont="1" applyFill="1" applyBorder="1" applyAlignment="1">
      <alignment horizontal="center" wrapText="1"/>
    </xf>
    <xf numFmtId="166" fontId="16" fillId="0" borderId="1" xfId="1" applyNumberFormat="1" applyFont="1" applyFill="1" applyBorder="1" applyAlignment="1">
      <alignment horizontal="left" wrapText="1"/>
      <protection locked="0"/>
    </xf>
    <xf numFmtId="41" fontId="17" fillId="0" borderId="1" xfId="1" applyNumberFormat="1" applyFont="1" applyFill="1" applyBorder="1" applyAlignment="1" applyProtection="1">
      <alignment horizontal="right" vertical="center"/>
    </xf>
    <xf numFmtId="166" fontId="16" fillId="0" borderId="1" xfId="1" applyNumberFormat="1" applyFont="1" applyFill="1" applyBorder="1" applyAlignment="1">
      <alignment horizontal="right" vertical="center" wrapText="1"/>
      <protection locked="0"/>
    </xf>
    <xf numFmtId="166" fontId="16" fillId="0" borderId="1" xfId="1" applyNumberFormat="1" applyFont="1" applyFill="1" applyBorder="1" applyAlignment="1">
      <alignment horizontal="left"/>
      <protection locked="0"/>
    </xf>
    <xf numFmtId="166" fontId="17" fillId="0" borderId="0" xfId="0" applyNumberFormat="1" applyFont="1" applyFill="1"/>
    <xf numFmtId="0" fontId="17" fillId="0" borderId="1" xfId="8" applyFont="1" applyFill="1" applyBorder="1" applyAlignment="1">
      <alignment horizontal="left" wrapText="1"/>
    </xf>
    <xf numFmtId="0" fontId="17" fillId="0" borderId="1" xfId="8" applyFont="1" applyFill="1" applyBorder="1" applyAlignment="1">
      <alignment horizontal="center" wrapText="1"/>
    </xf>
    <xf numFmtId="0" fontId="17" fillId="0" borderId="1" xfId="8" applyFont="1" applyFill="1" applyBorder="1" applyAlignment="1">
      <alignment horizontal="center" vertical="center" wrapText="1"/>
    </xf>
    <xf numFmtId="0" fontId="16" fillId="0" borderId="1" xfId="8" applyFont="1" applyFill="1" applyBorder="1" applyAlignment="1">
      <alignment horizontal="center" vertical="center" wrapText="1"/>
    </xf>
    <xf numFmtId="166" fontId="17" fillId="0" borderId="1" xfId="1" applyNumberFormat="1" applyFont="1" applyFill="1" applyBorder="1" applyAlignment="1">
      <alignment horizontal="left"/>
      <protection locked="0"/>
    </xf>
    <xf numFmtId="0" fontId="16" fillId="0" borderId="1" xfId="0" quotePrefix="1" applyFont="1" applyFill="1" applyBorder="1" applyAlignment="1">
      <alignment horizontal="center"/>
    </xf>
    <xf numFmtId="0" fontId="17" fillId="0" borderId="1" xfId="0" quotePrefix="1" applyFont="1" applyFill="1" applyBorder="1" applyAlignment="1">
      <alignment horizontal="center"/>
    </xf>
    <xf numFmtId="49" fontId="16" fillId="0" borderId="1" xfId="0" applyNumberFormat="1" applyFont="1" applyFill="1" applyBorder="1" applyAlignment="1">
      <alignment horizontal="left" wrapText="1"/>
    </xf>
    <xf numFmtId="49" fontId="16" fillId="0" borderId="1" xfId="0" applyNumberFormat="1" applyFont="1" applyFill="1" applyBorder="1" applyAlignment="1">
      <alignment horizontal="center" wrapText="1"/>
    </xf>
    <xf numFmtId="49" fontId="16" fillId="0" borderId="1" xfId="0" applyNumberFormat="1" applyFont="1" applyFill="1" applyBorder="1" applyAlignment="1">
      <alignment wrapText="1"/>
    </xf>
    <xf numFmtId="0" fontId="17" fillId="0" borderId="0" xfId="0" applyFont="1" applyFill="1" applyAlignment="1">
      <alignment horizontal="left"/>
    </xf>
    <xf numFmtId="0" fontId="17" fillId="0" borderId="0" xfId="0" applyFont="1" applyFill="1" applyAlignment="1">
      <alignment horizontal="right"/>
    </xf>
    <xf numFmtId="166" fontId="17" fillId="0" borderId="0" xfId="1" applyNumberFormat="1" applyFont="1" applyFill="1" applyBorder="1">
      <protection locked="0"/>
    </xf>
    <xf numFmtId="166" fontId="16" fillId="0" borderId="0" xfId="1" applyNumberFormat="1" applyFont="1" applyFill="1" applyBorder="1">
      <protection locked="0"/>
    </xf>
    <xf numFmtId="0" fontId="15" fillId="0" borderId="0" xfId="0" applyFont="1" applyFill="1"/>
    <xf numFmtId="166" fontId="15" fillId="0" borderId="0" xfId="1" applyNumberFormat="1" applyFont="1" applyFill="1" applyBorder="1">
      <protection locked="0"/>
    </xf>
    <xf numFmtId="0" fontId="17" fillId="0" borderId="2" xfId="0" applyFont="1" applyFill="1" applyBorder="1"/>
    <xf numFmtId="0" fontId="16" fillId="0" borderId="0" xfId="0" applyFont="1" applyFill="1"/>
    <xf numFmtId="166" fontId="16" fillId="0" borderId="0" xfId="1" applyNumberFormat="1" applyFont="1" applyFill="1" applyBorder="1" applyAlignment="1">
      <alignment horizontal="left"/>
      <protection locked="0"/>
    </xf>
    <xf numFmtId="0" fontId="17" fillId="0" borderId="0" xfId="0" applyFont="1" applyFill="1" applyAlignment="1">
      <alignment vertical="center"/>
    </xf>
    <xf numFmtId="166" fontId="17" fillId="0" borderId="0" xfId="2" applyNumberFormat="1" applyFont="1" applyFill="1" applyAlignment="1">
      <alignment vertical="center"/>
    </xf>
    <xf numFmtId="0" fontId="17" fillId="0" borderId="0" xfId="0" applyFont="1" applyFill="1" applyAlignment="1">
      <alignment vertical="top"/>
    </xf>
    <xf numFmtId="0" fontId="16" fillId="0" borderId="0" xfId="30" applyFont="1" applyFill="1" applyAlignment="1">
      <alignment vertical="center"/>
    </xf>
    <xf numFmtId="10" fontId="17" fillId="0" borderId="0" xfId="30" applyNumberFormat="1" applyFont="1" applyFill="1"/>
    <xf numFmtId="0" fontId="16" fillId="0" borderId="1" xfId="19" applyFont="1" applyFill="1" applyBorder="1" applyAlignment="1">
      <alignment horizontal="center" vertical="center" wrapText="1"/>
    </xf>
    <xf numFmtId="166" fontId="16" fillId="0" borderId="1" xfId="1" applyNumberFormat="1" applyFont="1" applyFill="1" applyBorder="1" applyAlignment="1" applyProtection="1">
      <alignment horizontal="center" vertical="center" wrapText="1"/>
    </xf>
    <xf numFmtId="10" fontId="16" fillId="0" borderId="1" xfId="44" applyNumberFormat="1" applyFont="1" applyFill="1" applyBorder="1" applyAlignment="1" applyProtection="1">
      <alignment horizontal="center" vertical="center" wrapText="1"/>
    </xf>
    <xf numFmtId="0" fontId="17" fillId="0" borderId="1" xfId="0" applyFont="1" applyFill="1" applyBorder="1" applyAlignment="1">
      <alignment horizontal="center"/>
    </xf>
    <xf numFmtId="49" fontId="16" fillId="0" borderId="1" xfId="19" applyNumberFormat="1" applyFont="1" applyFill="1" applyBorder="1" applyAlignment="1">
      <alignment horizontal="left" vertical="center" wrapText="1"/>
    </xf>
    <xf numFmtId="49" fontId="17" fillId="0" borderId="1" xfId="19" applyNumberFormat="1" applyFont="1" applyFill="1" applyBorder="1" applyAlignment="1">
      <alignment horizontal="left" vertical="center" wrapText="1"/>
    </xf>
    <xf numFmtId="166" fontId="17" fillId="0" borderId="1" xfId="1" applyNumberFormat="1" applyFont="1" applyFill="1" applyBorder="1" applyAlignment="1" applyProtection="1">
      <alignment horizontal="right" vertical="center" wrapText="1"/>
    </xf>
    <xf numFmtId="166" fontId="17" fillId="0" borderId="1" xfId="1" applyNumberFormat="1" applyFont="1" applyFill="1" applyBorder="1" applyAlignment="1" applyProtection="1">
      <alignment horizontal="left" vertical="center" wrapText="1"/>
    </xf>
    <xf numFmtId="9" fontId="17" fillId="0" borderId="1" xfId="19" applyNumberFormat="1" applyFont="1" applyFill="1" applyBorder="1" applyAlignment="1">
      <alignment horizontal="right" vertical="center" wrapText="1"/>
    </xf>
    <xf numFmtId="49" fontId="17" fillId="0" borderId="1" xfId="19" applyNumberFormat="1" applyFont="1" applyFill="1" applyBorder="1" applyAlignment="1">
      <alignment horizontal="left" vertical="center" wrapText="1" indent="1"/>
    </xf>
    <xf numFmtId="0" fontId="16" fillId="0" borderId="1" xfId="0" applyFont="1" applyFill="1" applyBorder="1" applyAlignment="1">
      <alignment horizontal="center"/>
    </xf>
    <xf numFmtId="49" fontId="16" fillId="0" borderId="1" xfId="19" applyNumberFormat="1" applyFont="1" applyFill="1" applyBorder="1" applyAlignment="1">
      <alignment horizontal="left" vertical="center" wrapText="1" indent="1"/>
    </xf>
    <xf numFmtId="0" fontId="159" fillId="0" borderId="0" xfId="0" applyFont="1" applyFill="1" applyAlignment="1">
      <alignment horizontal="left"/>
    </xf>
    <xf numFmtId="0" fontId="159" fillId="0" borderId="0" xfId="30" applyFont="1" applyFill="1" applyAlignment="1">
      <alignment vertical="center"/>
    </xf>
    <xf numFmtId="10" fontId="160" fillId="0" borderId="0" xfId="44" applyNumberFormat="1" applyFont="1" applyFill="1" applyBorder="1" applyAlignment="1" applyProtection="1">
      <alignment horizontal="center" vertical="center" wrapText="1"/>
    </xf>
    <xf numFmtId="166" fontId="159" fillId="0" borderId="0" xfId="0" applyNumberFormat="1" applyFont="1" applyFill="1"/>
    <xf numFmtId="166" fontId="160" fillId="0" borderId="0" xfId="0" applyNumberFormat="1" applyFont="1" applyFill="1"/>
    <xf numFmtId="10" fontId="160" fillId="0" borderId="0" xfId="44" applyNumberFormat="1" applyFont="1" applyFill="1">
      <protection locked="0"/>
    </xf>
    <xf numFmtId="10" fontId="159" fillId="0" borderId="0" xfId="0" applyNumberFormat="1" applyFont="1" applyFill="1"/>
    <xf numFmtId="166" fontId="160" fillId="0" borderId="0" xfId="1" applyNumberFormat="1" applyFont="1" applyFill="1" applyBorder="1" applyAlignment="1" applyProtection="1">
      <alignment horizontal="right"/>
    </xf>
    <xf numFmtId="166" fontId="160" fillId="0" borderId="0" xfId="1" applyNumberFormat="1" applyFont="1" applyFill="1" applyBorder="1" applyAlignment="1">
      <alignment horizontal="right"/>
      <protection locked="0"/>
    </xf>
    <xf numFmtId="10" fontId="160" fillId="0" borderId="0" xfId="1" applyNumberFormat="1" applyFont="1" applyFill="1" applyBorder="1" applyAlignment="1" applyProtection="1">
      <alignment horizontal="right"/>
    </xf>
    <xf numFmtId="0" fontId="162" fillId="0" borderId="0" xfId="0" applyFont="1" applyFill="1"/>
    <xf numFmtId="166" fontId="162" fillId="0" borderId="0" xfId="1" applyNumberFormat="1" applyFont="1" applyFill="1" applyBorder="1">
      <protection locked="0"/>
    </xf>
    <xf numFmtId="0" fontId="159" fillId="0" borderId="0" xfId="30" applyFont="1" applyFill="1" applyAlignment="1">
      <alignment horizontal="center"/>
    </xf>
    <xf numFmtId="0" fontId="17" fillId="0" borderId="0" xfId="0" applyFont="1" applyFill="1" applyAlignment="1">
      <alignment horizontal="left" vertical="center" wrapText="1"/>
    </xf>
    <xf numFmtId="0" fontId="15" fillId="0" borderId="0" xfId="0" applyFont="1" applyFill="1" applyAlignment="1">
      <alignment horizontal="center" vertical="center"/>
    </xf>
    <xf numFmtId="10" fontId="17" fillId="0" borderId="0" xfId="44" applyNumberFormat="1" applyFont="1" applyFill="1" applyProtection="1"/>
    <xf numFmtId="41" fontId="17" fillId="0" borderId="0" xfId="30" applyNumberFormat="1" applyFont="1" applyFill="1" applyAlignment="1">
      <alignment horizontal="right" wrapText="1"/>
    </xf>
    <xf numFmtId="10" fontId="17" fillId="0" borderId="0" xfId="44" applyNumberFormat="1" applyFont="1" applyFill="1" applyBorder="1" applyAlignment="1">
      <alignment horizontal="right" wrapText="1"/>
      <protection locked="0"/>
    </xf>
    <xf numFmtId="166" fontId="17" fillId="0" borderId="0" xfId="1" applyNumberFormat="1" applyFont="1" applyFill="1" applyAlignment="1" applyProtection="1">
      <alignment horizontal="right"/>
    </xf>
    <xf numFmtId="10" fontId="17" fillId="0" borderId="0" xfId="44" applyNumberFormat="1" applyFont="1" applyFill="1" applyAlignment="1" applyProtection="1">
      <alignment horizontal="right"/>
    </xf>
    <xf numFmtId="166" fontId="15" fillId="0" borderId="0" xfId="1" applyNumberFormat="1" applyFont="1" applyFill="1">
      <protection locked="0"/>
    </xf>
    <xf numFmtId="166" fontId="17" fillId="0" borderId="2" xfId="1" applyNumberFormat="1" applyFont="1" applyFill="1" applyBorder="1" applyAlignment="1" applyProtection="1">
      <alignment horizontal="right"/>
    </xf>
    <xf numFmtId="10" fontId="17" fillId="0" borderId="2" xfId="44" applyNumberFormat="1" applyFont="1" applyFill="1" applyBorder="1" applyAlignment="1" applyProtection="1">
      <alignment horizontal="right"/>
    </xf>
    <xf numFmtId="0" fontId="0" fillId="0" borderId="0" xfId="0" applyFill="1"/>
    <xf numFmtId="166" fontId="16" fillId="0" borderId="0" xfId="1" applyNumberFormat="1" applyFont="1" applyFill="1" applyAlignment="1">
      <alignment vertical="center"/>
      <protection locked="0"/>
    </xf>
    <xf numFmtId="166" fontId="16" fillId="0" borderId="0" xfId="30" applyNumberFormat="1" applyFont="1" applyFill="1" applyAlignment="1">
      <alignment vertical="center"/>
    </xf>
    <xf numFmtId="166" fontId="17" fillId="0" borderId="0" xfId="30" applyNumberFormat="1" applyFont="1" applyFill="1" applyAlignment="1">
      <alignment vertical="center"/>
    </xf>
    <xf numFmtId="166" fontId="17" fillId="0" borderId="0" xfId="1" applyNumberFormat="1" applyFont="1" applyFill="1" applyBorder="1" applyProtection="1"/>
    <xf numFmtId="0" fontId="159" fillId="0" borderId="0" xfId="0" applyFont="1" applyFill="1" applyAlignment="1">
      <alignment horizontal="left" vertical="center" wrapText="1"/>
    </xf>
    <xf numFmtId="0" fontId="160" fillId="0" borderId="0" xfId="0" applyFont="1" applyFill="1" applyAlignment="1">
      <alignment horizontal="left" vertical="center" wrapText="1"/>
    </xf>
    <xf numFmtId="0" fontId="160" fillId="0" borderId="0" xfId="0" applyFont="1" applyFill="1" applyAlignment="1">
      <alignment horizontal="right" vertical="center" wrapText="1"/>
    </xf>
    <xf numFmtId="0" fontId="160" fillId="0" borderId="0" xfId="0" applyFont="1" applyFill="1" applyAlignment="1">
      <alignment horizontal="center" vertical="center" wrapText="1"/>
    </xf>
    <xf numFmtId="0" fontId="159" fillId="0" borderId="0" xfId="0" applyFont="1" applyFill="1" applyAlignment="1">
      <alignment horizontal="center" vertical="center"/>
    </xf>
    <xf numFmtId="0" fontId="17" fillId="0" borderId="0" xfId="0" applyFont="1" applyFill="1" applyAlignment="1">
      <alignment horizontal="left" vertical="center" wrapText="1"/>
    </xf>
    <xf numFmtId="0" fontId="15" fillId="0" borderId="0" xfId="0" applyFont="1" applyFill="1" applyAlignment="1">
      <alignment horizontal="center" vertical="center"/>
    </xf>
    <xf numFmtId="0" fontId="162" fillId="0" borderId="0" xfId="0" applyFont="1" applyFill="1" applyAlignment="1">
      <alignment horizontal="right" vertical="center" wrapText="1"/>
    </xf>
    <xf numFmtId="0" fontId="162" fillId="0" borderId="0" xfId="0" applyFont="1" applyFill="1" applyAlignment="1">
      <alignment horizontal="center" vertical="center"/>
    </xf>
    <xf numFmtId="164" fontId="16" fillId="0" borderId="1" xfId="0" applyNumberFormat="1" applyFont="1" applyFill="1" applyBorder="1" applyAlignment="1">
      <alignment horizontal="right" vertical="center" wrapText="1"/>
    </xf>
    <xf numFmtId="0" fontId="17" fillId="0" borderId="0" xfId="0" applyFont="1" applyFill="1" applyAlignment="1">
      <alignment horizontal="left" vertical="center" wrapText="1"/>
    </xf>
    <xf numFmtId="10" fontId="17" fillId="0" borderId="1" xfId="44" applyNumberFormat="1" applyFont="1" applyFill="1" applyBorder="1" applyAlignment="1" applyProtection="1">
      <alignment horizontal="right" vertical="center" wrapText="1"/>
    </xf>
    <xf numFmtId="10" fontId="17" fillId="0" borderId="1" xfId="1" applyNumberFormat="1" applyFont="1" applyFill="1" applyBorder="1" applyAlignment="1" applyProtection="1">
      <alignment horizontal="right" vertical="center" wrapText="1"/>
    </xf>
    <xf numFmtId="10" fontId="17" fillId="0" borderId="1" xfId="1" applyNumberFormat="1" applyFont="1" applyFill="1" applyBorder="1" applyAlignment="1" applyProtection="1">
      <alignment vertical="center" wrapText="1"/>
    </xf>
    <xf numFmtId="3" fontId="0" fillId="0" borderId="0" xfId="0" applyNumberFormat="1"/>
    <xf numFmtId="4" fontId="0" fillId="0" borderId="0" xfId="0" applyNumberFormat="1"/>
    <xf numFmtId="0" fontId="17" fillId="0" borderId="0" xfId="0" applyFont="1" applyFill="1" applyAlignment="1">
      <alignment horizontal="left" vertical="center" wrapText="1"/>
    </xf>
    <xf numFmtId="0" fontId="15" fillId="0" borderId="0" xfId="0" applyFont="1" applyFill="1" applyAlignment="1">
      <alignment horizontal="center" vertical="center"/>
    </xf>
    <xf numFmtId="10" fontId="17" fillId="0" borderId="1" xfId="0" applyNumberFormat="1" applyFont="1" applyFill="1" applyBorder="1" applyAlignment="1">
      <alignment horizontal="righ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66" fontId="17" fillId="0" borderId="1" xfId="1" applyNumberFormat="1" applyFont="1" applyFill="1" applyBorder="1" applyAlignment="1">
      <alignment vertical="center" wrapText="1"/>
      <protection locked="0"/>
    </xf>
    <xf numFmtId="43" fontId="17" fillId="0" borderId="1" xfId="1" applyFont="1" applyFill="1" applyBorder="1" applyAlignment="1" applyProtection="1">
      <alignment horizontal="right" vertical="center" wrapText="1"/>
    </xf>
    <xf numFmtId="164" fontId="17" fillId="0" borderId="1" xfId="0" applyNumberFormat="1" applyFont="1" applyFill="1" applyBorder="1" applyAlignment="1">
      <alignment horizontal="left" vertical="center" wrapText="1"/>
    </xf>
    <xf numFmtId="0" fontId="17" fillId="0" borderId="0" xfId="0" applyFont="1" applyFill="1" applyAlignment="1">
      <alignment horizontal="center" vertical="center"/>
    </xf>
    <xf numFmtId="0" fontId="16" fillId="0" borderId="0" xfId="0" applyFont="1" applyFill="1" applyAlignment="1">
      <alignment horizontal="left" vertical="center" wrapText="1"/>
    </xf>
    <xf numFmtId="0" fontId="17" fillId="0" borderId="0" xfId="0" applyFont="1" applyFill="1" applyAlignment="1">
      <alignment horizontal="left" vertical="center" wrapText="1"/>
    </xf>
    <xf numFmtId="0" fontId="15" fillId="0" borderId="0" xfId="0" applyFont="1" applyFill="1" applyAlignment="1">
      <alignment horizontal="center" vertical="center"/>
    </xf>
    <xf numFmtId="41" fontId="16" fillId="0" borderId="1" xfId="8" applyNumberFormat="1" applyFont="1" applyFill="1" applyBorder="1" applyAlignment="1">
      <alignment horizontal="right" vertical="center" wrapText="1"/>
    </xf>
    <xf numFmtId="41" fontId="17" fillId="0" borderId="1" xfId="8" applyNumberFormat="1" applyFont="1" applyFill="1" applyBorder="1" applyAlignment="1">
      <alignment horizontal="right" vertical="center" wrapText="1"/>
    </xf>
    <xf numFmtId="41" fontId="17" fillId="2" borderId="1" xfId="8" applyNumberFormat="1" applyFont="1" applyFill="1" applyBorder="1" applyAlignment="1">
      <alignment horizontal="right" vertical="center" wrapText="1"/>
    </xf>
    <xf numFmtId="41" fontId="16" fillId="0" borderId="1" xfId="1" applyNumberFormat="1" applyFont="1" applyFill="1" applyBorder="1" applyAlignment="1" applyProtection="1">
      <alignment horizontal="right" vertical="center"/>
    </xf>
    <xf numFmtId="166" fontId="16" fillId="0" borderId="1" xfId="1" applyNumberFormat="1" applyFont="1" applyFill="1" applyBorder="1" applyAlignment="1">
      <alignment horizontal="right" vertical="center"/>
      <protection locked="0"/>
    </xf>
    <xf numFmtId="41" fontId="17" fillId="2" borderId="1" xfId="1" applyNumberFormat="1" applyFont="1" applyFill="1" applyBorder="1" applyAlignment="1" applyProtection="1">
      <alignment horizontal="right" vertical="center"/>
    </xf>
    <xf numFmtId="43" fontId="16" fillId="0" borderId="1" xfId="1" applyFont="1" applyFill="1" applyBorder="1" applyAlignment="1">
      <alignment horizontal="right" vertical="center"/>
      <protection locked="0"/>
    </xf>
    <xf numFmtId="43" fontId="17" fillId="0" borderId="1" xfId="1" applyFont="1" applyFill="1" applyBorder="1" applyAlignment="1">
      <alignment horizontal="right" vertical="center"/>
      <protection locked="0"/>
    </xf>
    <xf numFmtId="43" fontId="17" fillId="0" borderId="1" xfId="1" applyFont="1" applyFill="1" applyBorder="1" applyAlignment="1">
      <alignment horizontal="right" vertical="center" wrapText="1"/>
      <protection locked="0"/>
    </xf>
    <xf numFmtId="164" fontId="17" fillId="0" borderId="1" xfId="0" applyNumberFormat="1" applyFont="1" applyFill="1" applyBorder="1" applyAlignment="1">
      <alignment horizontal="right" vertical="center" wrapText="1"/>
    </xf>
    <xf numFmtId="164" fontId="16" fillId="0" borderId="1" xfId="0" applyNumberFormat="1" applyFont="1" applyFill="1" applyBorder="1" applyAlignment="1">
      <alignment horizontal="left" vertical="center" wrapText="1"/>
    </xf>
    <xf numFmtId="166" fontId="17" fillId="2" borderId="1" xfId="1" applyNumberFormat="1" applyFont="1" applyFill="1" applyBorder="1">
      <protection locked="0"/>
    </xf>
    <xf numFmtId="3" fontId="17" fillId="2" borderId="1" xfId="0" applyNumberFormat="1" applyFont="1" applyFill="1" applyBorder="1"/>
    <xf numFmtId="167" fontId="17" fillId="0" borderId="1" xfId="0" applyNumberFormat="1" applyFont="1" applyFill="1" applyBorder="1" applyAlignment="1">
      <alignment horizontal="right"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168" fontId="17" fillId="0" borderId="1" xfId="0" applyNumberFormat="1" applyFont="1" applyFill="1" applyBorder="1" applyAlignment="1">
      <alignment horizontal="right" vertical="center" wrapText="1"/>
    </xf>
    <xf numFmtId="49" fontId="15" fillId="0" borderId="1" xfId="19" applyNumberFormat="1" applyFont="1" applyFill="1" applyBorder="1" applyAlignment="1">
      <alignment horizontal="left" vertical="center" wrapText="1"/>
    </xf>
    <xf numFmtId="11" fontId="17" fillId="0" borderId="1" xfId="19" applyNumberFormat="1" applyFont="1" applyFill="1" applyBorder="1" applyAlignment="1">
      <alignment horizontal="left" vertical="center" wrapText="1"/>
    </xf>
    <xf numFmtId="41" fontId="17" fillId="0" borderId="1" xfId="0" applyNumberFormat="1" applyFont="1" applyFill="1" applyBorder="1" applyAlignment="1">
      <alignment horizontal="right" vertical="center" wrapText="1"/>
    </xf>
    <xf numFmtId="41" fontId="16" fillId="2" borderId="1" xfId="0" applyNumberFormat="1" applyFont="1" applyFill="1" applyBorder="1" applyAlignment="1">
      <alignment horizontal="right" vertical="center" wrapText="1"/>
    </xf>
    <xf numFmtId="41" fontId="16" fillId="0" borderId="1" xfId="0" applyNumberFormat="1" applyFont="1" applyFill="1" applyBorder="1" applyAlignment="1">
      <alignment horizontal="right" vertical="center" wrapText="1"/>
    </xf>
    <xf numFmtId="166" fontId="17" fillId="2" borderId="1" xfId="0" applyNumberFormat="1" applyFont="1" applyFill="1" applyBorder="1" applyAlignment="1">
      <alignment horizontal="right" vertical="center" wrapText="1"/>
    </xf>
    <xf numFmtId="166" fontId="17" fillId="0" borderId="1" xfId="0" applyNumberFormat="1" applyFont="1" applyFill="1" applyBorder="1" applyAlignment="1">
      <alignment horizontal="right" vertical="center" wrapText="1"/>
    </xf>
    <xf numFmtId="0" fontId="16" fillId="0" borderId="0" xfId="30" applyFont="1" applyFill="1" applyAlignment="1">
      <alignment horizontal="left" vertical="center"/>
    </xf>
    <xf numFmtId="49" fontId="16"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166" fontId="16" fillId="0" borderId="1" xfId="1" applyNumberFormat="1" applyFont="1" applyFill="1" applyBorder="1" applyAlignment="1" applyProtection="1">
      <alignment horizontal="right"/>
    </xf>
    <xf numFmtId="165" fontId="16" fillId="0" borderId="1" xfId="1" applyNumberFormat="1" applyFont="1" applyFill="1" applyBorder="1" applyAlignment="1" applyProtection="1">
      <alignment horizontal="right"/>
    </xf>
    <xf numFmtId="0" fontId="17" fillId="0" borderId="1" xfId="0" applyFont="1" applyFill="1" applyBorder="1" applyAlignment="1">
      <alignment horizontal="left" vertical="center" wrapText="1" indent="1"/>
    </xf>
    <xf numFmtId="166" fontId="17" fillId="0" borderId="1" xfId="2" applyNumberFormat="1" applyFont="1" applyFill="1" applyBorder="1" applyAlignment="1">
      <alignment horizontal="right" vertical="center"/>
    </xf>
    <xf numFmtId="165" fontId="17" fillId="0" borderId="1" xfId="2" applyNumberFormat="1" applyFont="1" applyFill="1" applyBorder="1" applyAlignment="1">
      <alignment horizontal="right" vertical="center"/>
    </xf>
    <xf numFmtId="166" fontId="17" fillId="0" borderId="1" xfId="1" applyNumberFormat="1" applyFont="1" applyFill="1" applyBorder="1" applyAlignment="1" applyProtection="1">
      <alignment horizontal="right"/>
    </xf>
    <xf numFmtId="10" fontId="17" fillId="0" borderId="1" xfId="1" applyNumberFormat="1" applyFont="1" applyFill="1" applyBorder="1" applyAlignment="1" applyProtection="1">
      <alignment horizontal="right"/>
    </xf>
    <xf numFmtId="0" fontId="17" fillId="0" borderId="1" xfId="0" quotePrefix="1" applyFont="1" applyFill="1" applyBorder="1" applyAlignment="1">
      <alignment horizontal="left" vertical="center" wrapText="1"/>
    </xf>
    <xf numFmtId="10" fontId="16" fillId="0" borderId="1" xfId="1" applyNumberFormat="1" applyFont="1" applyFill="1" applyBorder="1" applyAlignment="1" applyProtection="1">
      <alignment horizontal="right"/>
    </xf>
    <xf numFmtId="165" fontId="17" fillId="0" borderId="1" xfId="1" applyNumberFormat="1" applyFont="1" applyFill="1" applyBorder="1" applyAlignment="1" applyProtection="1">
      <alignment horizontal="right"/>
    </xf>
    <xf numFmtId="166" fontId="16" fillId="0" borderId="1" xfId="1" applyNumberFormat="1" applyFont="1" applyFill="1" applyBorder="1" applyAlignment="1">
      <alignment horizontal="right"/>
      <protection locked="0"/>
    </xf>
    <xf numFmtId="166" fontId="17" fillId="0" borderId="1" xfId="1" applyNumberFormat="1" applyFont="1" applyFill="1" applyBorder="1" applyAlignment="1">
      <alignment horizontal="right"/>
      <protection locked="0"/>
    </xf>
    <xf numFmtId="10" fontId="17" fillId="0" borderId="1" xfId="44" applyNumberFormat="1" applyFont="1" applyFill="1" applyBorder="1" applyAlignment="1">
      <alignment horizontal="right"/>
      <protection locked="0"/>
    </xf>
    <xf numFmtId="0" fontId="17" fillId="2" borderId="0" xfId="19" applyFont="1" applyFill="1"/>
    <xf numFmtId="0" fontId="15" fillId="2" borderId="0" xfId="19" applyFont="1" applyFill="1" applyAlignment="1">
      <alignment horizontal="center" vertical="center"/>
    </xf>
    <xf numFmtId="0" fontId="15" fillId="0" borderId="0" xfId="19" applyFont="1" applyFill="1" applyAlignment="1">
      <alignment horizontal="center" vertical="center"/>
    </xf>
    <xf numFmtId="0" fontId="17" fillId="0" borderId="0" xfId="19" applyFont="1" applyFill="1"/>
    <xf numFmtId="0" fontId="16" fillId="2" borderId="0" xfId="19" applyFont="1" applyFill="1" applyAlignment="1">
      <alignment vertical="center" wrapText="1"/>
    </xf>
    <xf numFmtId="0" fontId="16" fillId="2" borderId="0" xfId="19" applyFont="1" applyFill="1" applyAlignment="1">
      <alignment horizontal="left" vertical="top" wrapText="1"/>
    </xf>
    <xf numFmtId="0" fontId="17" fillId="2" borderId="0" xfId="19" applyFont="1" applyFill="1" applyAlignment="1">
      <alignment vertical="center" wrapText="1"/>
    </xf>
    <xf numFmtId="0" fontId="17" fillId="2" borderId="0" xfId="19" applyFont="1" applyFill="1" applyAlignment="1">
      <alignment horizontal="left" vertical="top" wrapText="1"/>
    </xf>
    <xf numFmtId="49" fontId="16" fillId="0" borderId="1" xfId="19" applyNumberFormat="1" applyFont="1" applyFill="1" applyBorder="1" applyAlignment="1">
      <alignment horizontal="center" vertical="center" wrapText="1"/>
    </xf>
    <xf numFmtId="0" fontId="16" fillId="0" borderId="1" xfId="8" applyFont="1" applyFill="1" applyBorder="1" applyAlignment="1">
      <alignment wrapText="1"/>
    </xf>
    <xf numFmtId="166" fontId="16" fillId="0" borderId="1" xfId="5" applyNumberFormat="1" applyFont="1" applyFill="1" applyBorder="1" applyAlignment="1" applyProtection="1">
      <alignment vertical="center"/>
      <protection locked="0"/>
    </xf>
    <xf numFmtId="166" fontId="17" fillId="2" borderId="0" xfId="19" applyNumberFormat="1" applyFont="1" applyFill="1"/>
    <xf numFmtId="0" fontId="17" fillId="0" borderId="1" xfId="8" applyFont="1" applyFill="1" applyBorder="1" applyAlignment="1">
      <alignment wrapText="1"/>
    </xf>
    <xf numFmtId="166" fontId="17" fillId="0" borderId="1" xfId="5" applyNumberFormat="1" applyFont="1" applyFill="1" applyBorder="1" applyAlignment="1" applyProtection="1">
      <alignment horizontal="left" vertical="center" wrapText="1"/>
      <protection locked="0"/>
    </xf>
    <xf numFmtId="0" fontId="16" fillId="0" borderId="1" xfId="8" applyFont="1" applyFill="1" applyBorder="1" applyAlignment="1">
      <alignment vertical="center" wrapText="1"/>
    </xf>
    <xf numFmtId="0" fontId="17" fillId="2" borderId="0" xfId="19" applyFont="1" applyFill="1" applyAlignment="1">
      <alignment vertical="center"/>
    </xf>
    <xf numFmtId="166" fontId="17" fillId="2" borderId="0" xfId="19" applyNumberFormat="1" applyFont="1" applyFill="1" applyAlignment="1">
      <alignment vertical="center"/>
    </xf>
    <xf numFmtId="0" fontId="16" fillId="2" borderId="1" xfId="8" applyFont="1" applyFill="1" applyBorder="1" applyAlignment="1">
      <alignment horizontal="center" vertical="center" wrapText="1"/>
    </xf>
    <xf numFmtId="0" fontId="16" fillId="2" borderId="1" xfId="8" applyFont="1" applyFill="1" applyBorder="1" applyAlignment="1">
      <alignment wrapText="1"/>
    </xf>
    <xf numFmtId="3" fontId="16" fillId="0" borderId="1" xfId="8" applyNumberFormat="1" applyFont="1" applyFill="1" applyBorder="1" applyAlignment="1">
      <alignment horizontal="left" wrapText="1"/>
    </xf>
    <xf numFmtId="0" fontId="15" fillId="2" borderId="0" xfId="19" applyFont="1" applyFill="1"/>
    <xf numFmtId="0" fontId="17" fillId="2" borderId="2" xfId="19" applyFont="1" applyFill="1" applyBorder="1"/>
    <xf numFmtId="0" fontId="17" fillId="0" borderId="2" xfId="19" applyFont="1" applyFill="1" applyBorder="1"/>
    <xf numFmtId="0" fontId="16" fillId="2" borderId="0" xfId="19" applyFont="1" applyFill="1"/>
    <xf numFmtId="0" fontId="17" fillId="2" borderId="0" xfId="19" applyFont="1" applyFill="1" applyAlignment="1">
      <alignment horizontal="left"/>
    </xf>
    <xf numFmtId="49" fontId="17" fillId="0" borderId="1" xfId="0" applyNumberFormat="1" applyFont="1" applyFill="1" applyBorder="1" applyAlignment="1">
      <alignment horizontal="left" vertical="center" wrapText="1"/>
    </xf>
    <xf numFmtId="11" fontId="17" fillId="0" borderId="1" xfId="0" applyNumberFormat="1" applyFont="1" applyFill="1" applyBorder="1" applyAlignment="1">
      <alignment horizontal="left" vertical="center" wrapText="1"/>
    </xf>
    <xf numFmtId="166" fontId="17" fillId="0" borderId="1" xfId="1" applyNumberFormat="1" applyFont="1" applyFill="1" applyBorder="1" applyAlignment="1" applyProtection="1">
      <alignment vertical="center" wrapText="1"/>
    </xf>
    <xf numFmtId="165" fontId="17" fillId="0" borderId="1" xfId="1" applyNumberFormat="1" applyFont="1" applyFill="1" applyBorder="1" applyAlignment="1" applyProtection="1">
      <alignment vertical="center" wrapText="1"/>
    </xf>
    <xf numFmtId="43" fontId="17" fillId="0" borderId="1" xfId="1" applyFont="1" applyFill="1" applyBorder="1" applyAlignment="1" applyProtection="1">
      <alignment vertical="center" wrapText="1"/>
    </xf>
    <xf numFmtId="10" fontId="16" fillId="0" borderId="1" xfId="44" applyNumberFormat="1" applyFont="1" applyFill="1" applyBorder="1" applyAlignment="1" applyProtection="1">
      <alignment horizontal="right" vertical="center" wrapText="1"/>
    </xf>
    <xf numFmtId="0" fontId="17" fillId="0" borderId="0" xfId="0" applyFont="1" applyAlignment="1">
      <alignment horizontal="left" vertical="center" wrapText="1"/>
    </xf>
    <xf numFmtId="14" fontId="159" fillId="0" borderId="0" xfId="0" applyNumberFormat="1" applyFont="1" applyAlignment="1">
      <alignment horizontal="left" vertical="center" wrapText="1"/>
    </xf>
    <xf numFmtId="0" fontId="16" fillId="0" borderId="0" xfId="0" applyFont="1" applyAlignment="1">
      <alignment horizontal="left" vertical="center" wrapText="1"/>
    </xf>
    <xf numFmtId="49" fontId="160" fillId="0" borderId="3" xfId="0" applyNumberFormat="1" applyFont="1" applyFill="1" applyBorder="1" applyAlignment="1">
      <alignment horizontal="center" vertical="center" wrapText="1"/>
    </xf>
    <xf numFmtId="49" fontId="160" fillId="0" borderId="4" xfId="0" applyNumberFormat="1" applyFont="1" applyFill="1" applyBorder="1" applyAlignment="1">
      <alignment horizontal="center" vertical="center" wrapText="1"/>
    </xf>
    <xf numFmtId="49" fontId="160" fillId="0" borderId="5" xfId="0" applyNumberFormat="1" applyFont="1" applyFill="1" applyBorder="1" applyAlignment="1">
      <alignment horizontal="center" vertical="center" wrapText="1"/>
    </xf>
    <xf numFmtId="49" fontId="160" fillId="0" borderId="6" xfId="0" applyNumberFormat="1" applyFont="1" applyFill="1" applyBorder="1" applyAlignment="1">
      <alignment horizontal="center" vertical="center" wrapText="1"/>
    </xf>
    <xf numFmtId="0" fontId="159" fillId="0" borderId="0" xfId="0" applyFont="1" applyFill="1" applyAlignment="1">
      <alignment horizontal="left" vertical="center" wrapText="1"/>
    </xf>
    <xf numFmtId="0" fontId="160" fillId="0" borderId="0" xfId="0" applyFont="1" applyFill="1" applyAlignment="1">
      <alignment horizontal="left" vertical="center" wrapText="1"/>
    </xf>
    <xf numFmtId="0" fontId="160" fillId="0" borderId="0" xfId="0" applyFont="1" applyFill="1" applyAlignment="1">
      <alignment horizontal="right" vertical="center" wrapText="1"/>
    </xf>
    <xf numFmtId="0" fontId="159" fillId="0" borderId="0" xfId="0" applyFont="1" applyFill="1" applyAlignment="1">
      <alignment horizontal="right" vertical="center" wrapText="1"/>
    </xf>
    <xf numFmtId="0" fontId="160" fillId="0" borderId="0" xfId="0" applyFont="1" applyFill="1" applyAlignment="1">
      <alignment horizontal="center" vertical="center" wrapText="1"/>
    </xf>
    <xf numFmtId="0" fontId="159" fillId="0" borderId="0" xfId="0" applyFont="1" applyFill="1" applyAlignment="1">
      <alignment horizontal="center" vertical="center"/>
    </xf>
    <xf numFmtId="0" fontId="17" fillId="0" borderId="0" xfId="0" applyFont="1" applyFill="1" applyAlignment="1">
      <alignment horizontal="center" vertical="top"/>
    </xf>
    <xf numFmtId="0" fontId="16" fillId="0" borderId="0" xfId="0" applyFont="1" applyFill="1" applyAlignment="1">
      <alignment horizontal="center"/>
    </xf>
    <xf numFmtId="0" fontId="17" fillId="0" borderId="0" xfId="43" applyFont="1" applyFill="1" applyAlignment="1">
      <alignment horizontal="center" vertical="center"/>
    </xf>
    <xf numFmtId="0" fontId="17" fillId="0" borderId="0" xfId="0" applyFont="1" applyFill="1" applyAlignment="1">
      <alignment horizontal="center" vertical="center"/>
    </xf>
    <xf numFmtId="0" fontId="16" fillId="0" borderId="0" xfId="0" applyFont="1" applyFill="1" applyAlignment="1">
      <alignment horizontal="left" vertical="center" wrapText="1"/>
    </xf>
    <xf numFmtId="0" fontId="17" fillId="0" borderId="0" xfId="0" applyFont="1" applyFill="1" applyAlignment="1">
      <alignment horizontal="left" vertical="center" wrapText="1"/>
    </xf>
    <xf numFmtId="0" fontId="16" fillId="0" borderId="0" xfId="0" applyFont="1" applyFill="1" applyAlignment="1">
      <alignment horizontal="right" vertical="center" wrapText="1"/>
    </xf>
    <xf numFmtId="0" fontId="17" fillId="0" borderId="0" xfId="0" applyFont="1" applyFill="1" applyAlignment="1">
      <alignment horizontal="right" vertical="center" wrapText="1"/>
    </xf>
    <xf numFmtId="0" fontId="16" fillId="0" borderId="0" xfId="0" applyFont="1" applyFill="1" applyAlignment="1">
      <alignment horizontal="center" vertical="center" wrapText="1"/>
    </xf>
    <xf numFmtId="0" fontId="15" fillId="0" borderId="0" xfId="0" applyFont="1" applyFill="1" applyAlignment="1">
      <alignment horizontal="center" vertical="center"/>
    </xf>
    <xf numFmtId="0" fontId="17" fillId="2" borderId="0" xfId="0" applyFont="1" applyFill="1" applyAlignment="1">
      <alignment horizontal="left" vertical="center" wrapText="1"/>
    </xf>
    <xf numFmtId="0" fontId="16" fillId="2" borderId="0" xfId="0" applyFont="1" applyFill="1" applyAlignment="1">
      <alignment horizontal="center"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left" vertical="center" wrapText="1"/>
    </xf>
    <xf numFmtId="0" fontId="15" fillId="2" borderId="0" xfId="0" applyFont="1" applyFill="1" applyAlignment="1">
      <alignment horizontal="center" vertical="center"/>
    </xf>
    <xf numFmtId="0" fontId="162" fillId="0" borderId="0" xfId="0" applyFont="1" applyFill="1" applyAlignment="1">
      <alignment horizontal="right" vertical="center" wrapText="1"/>
    </xf>
    <xf numFmtId="0" fontId="162" fillId="0" borderId="0" xfId="0" applyFont="1" applyFill="1" applyAlignment="1">
      <alignment horizontal="center" vertical="center"/>
    </xf>
    <xf numFmtId="49" fontId="16" fillId="0" borderId="1" xfId="19" applyNumberFormat="1" applyFont="1" applyFill="1" applyBorder="1" applyAlignment="1">
      <alignment horizontal="center" vertical="center" wrapText="1"/>
    </xf>
    <xf numFmtId="0" fontId="17" fillId="0" borderId="5" xfId="8" applyFont="1" applyFill="1" applyBorder="1" applyAlignment="1">
      <alignment horizontal="center" vertical="center" wrapText="1"/>
    </xf>
    <xf numFmtId="0" fontId="17" fillId="0" borderId="6" xfId="8" applyFont="1" applyFill="1" applyBorder="1" applyAlignment="1">
      <alignment horizontal="center" vertical="center" wrapText="1"/>
    </xf>
    <xf numFmtId="0" fontId="17" fillId="0" borderId="6" xfId="0" applyFont="1" applyFill="1" applyBorder="1"/>
    <xf numFmtId="0" fontId="17" fillId="2" borderId="0" xfId="19" applyFont="1" applyFill="1" applyAlignment="1">
      <alignment horizontal="left" vertical="center" wrapText="1"/>
    </xf>
    <xf numFmtId="0" fontId="16" fillId="2" borderId="0" xfId="19" applyFont="1" applyFill="1" applyAlignment="1">
      <alignment horizontal="right" vertical="center" wrapText="1"/>
    </xf>
    <xf numFmtId="0" fontId="15" fillId="2" borderId="0" xfId="19" applyFont="1" applyFill="1" applyAlignment="1">
      <alignment horizontal="right"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6" fillId="2" borderId="0" xfId="19" applyFont="1" applyFill="1" applyAlignment="1">
      <alignment horizontal="left" vertical="center" wrapText="1"/>
    </xf>
    <xf numFmtId="0" fontId="17" fillId="0" borderId="5"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6" xfId="0" applyFont="1" applyFill="1" applyBorder="1" applyAlignment="1">
      <alignment horizontal="center" vertical="center"/>
    </xf>
    <xf numFmtId="0" fontId="15" fillId="2" borderId="0" xfId="0" applyFont="1" applyFill="1" applyAlignment="1">
      <alignment horizontal="right" vertical="center" wrapText="1"/>
    </xf>
    <xf numFmtId="0" fontId="20" fillId="2" borderId="0" xfId="0" applyFont="1" applyFill="1" applyAlignment="1">
      <alignment horizontal="right" vertical="center" wrapText="1"/>
    </xf>
    <xf numFmtId="0" fontId="22" fillId="2" borderId="0" xfId="0" applyFont="1" applyFill="1" applyAlignment="1">
      <alignment horizontal="right" vertical="center" wrapText="1"/>
    </xf>
    <xf numFmtId="0" fontId="14" fillId="2" borderId="0" xfId="0" applyFont="1" applyFill="1" applyAlignment="1">
      <alignment horizontal="center" vertical="center" wrapText="1"/>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48"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7" fillId="2" borderId="0" xfId="48" applyFont="1" applyFill="1" applyAlignment="1">
      <alignment horizontal="left" vertical="center" wrapText="1"/>
    </xf>
    <xf numFmtId="0" fontId="16" fillId="2" borderId="0" xfId="48" applyFont="1" applyFill="1" applyAlignment="1">
      <alignment horizontal="left" vertical="center" wrapText="1"/>
    </xf>
    <xf numFmtId="0" fontId="98" fillId="2" borderId="0" xfId="48" applyFont="1" applyFill="1" applyAlignment="1">
      <alignment horizontal="right" vertical="center" wrapText="1"/>
    </xf>
    <xf numFmtId="0" fontId="22"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166" fontId="16" fillId="2" borderId="3" xfId="237" applyNumberFormat="1" applyFont="1" applyFill="1" applyBorder="1" applyAlignment="1" applyProtection="1">
      <alignment horizontal="center" vertical="center" wrapText="1"/>
    </xf>
    <xf numFmtId="166" fontId="16" fillId="2" borderId="4" xfId="237" applyNumberFormat="1" applyFont="1" applyFill="1" applyBorder="1" applyAlignment="1" applyProtection="1">
      <alignment horizontal="center" vertical="center" wrapText="1"/>
    </xf>
    <xf numFmtId="0" fontId="16" fillId="2" borderId="5" xfId="19" applyFont="1" applyFill="1" applyBorder="1" applyAlignment="1">
      <alignment horizontal="center" vertical="center" wrapText="1"/>
    </xf>
    <xf numFmtId="0" fontId="16" fillId="2" borderId="6" xfId="19" applyFont="1" applyFill="1" applyBorder="1" applyAlignment="1">
      <alignment horizontal="center" vertical="center" wrapText="1"/>
    </xf>
    <xf numFmtId="0" fontId="16" fillId="2" borderId="0" xfId="48" applyFont="1" applyFill="1" applyAlignment="1">
      <alignment horizontal="left"/>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0" fontId="17" fillId="2" borderId="0" xfId="48" applyFont="1" applyFill="1" applyAlignment="1">
      <alignment vertical="center" wrapText="1"/>
    </xf>
    <xf numFmtId="3" fontId="16" fillId="2" borderId="0" xfId="49" applyNumberFormat="1" applyFont="1" applyFill="1" applyAlignment="1">
      <alignment horizontal="left" vertical="center" wrapText="1"/>
    </xf>
    <xf numFmtId="3" fontId="17"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5" fillId="2" borderId="8" xfId="48" applyFont="1" applyFill="1" applyBorder="1" applyAlignment="1">
      <alignment horizontal="left" vertical="center"/>
    </xf>
    <xf numFmtId="166" fontId="16" fillId="2" borderId="5" xfId="237" applyNumberFormat="1" applyFont="1" applyFill="1" applyBorder="1" applyAlignment="1" applyProtection="1">
      <alignment horizontal="center" vertical="center" wrapText="1"/>
    </xf>
    <xf numFmtId="166"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right"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Font="1" applyFill="1" applyBorder="1" applyAlignment="1">
      <alignment horizontal="center" vertical="center" wrapText="1"/>
    </xf>
    <xf numFmtId="0" fontId="16" fillId="2" borderId="4" xfId="19" applyFont="1" applyFill="1" applyBorder="1" applyAlignment="1">
      <alignment horizontal="center" vertical="center" wrapText="1"/>
    </xf>
    <xf numFmtId="0" fontId="16" fillId="2" borderId="31" xfId="19" applyFont="1" applyFill="1" applyBorder="1" applyAlignment="1">
      <alignment horizontal="center" vertical="center" wrapText="1"/>
    </xf>
    <xf numFmtId="0" fontId="16" fillId="2" borderId="32" xfId="19" applyFont="1" applyFill="1" applyBorder="1" applyAlignment="1">
      <alignment horizontal="center" vertical="center" wrapText="1"/>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26" sqref="B26"/>
    </sheetView>
  </sheetViews>
  <sheetFormatPr defaultColWidth="9.109375" defaultRowHeight="13.2"/>
  <cols>
    <col min="1" max="1" width="9.109375" style="18"/>
    <col min="2" max="2" width="41" style="18" customWidth="1"/>
    <col min="3" max="3" width="42" style="18" customWidth="1"/>
    <col min="4" max="16384" width="9.109375" style="18"/>
  </cols>
  <sheetData>
    <row r="1" spans="1:3">
      <c r="A1" s="173" t="s">
        <v>433</v>
      </c>
      <c r="B1" s="173" t="s">
        <v>434</v>
      </c>
      <c r="C1" s="173" t="s">
        <v>435</v>
      </c>
    </row>
    <row r="2" spans="1:3">
      <c r="A2" s="173"/>
      <c r="B2" s="174">
        <f>BCthunhap!D46-BCKetQuaHoatDong_06028!D44</f>
        <v>0</v>
      </c>
      <c r="C2" s="174">
        <f>BCtinhhinhtaichinh!D33-BCTaiSan_06027!D30</f>
        <v>0</v>
      </c>
    </row>
    <row r="3" spans="1:3">
      <c r="A3" s="173"/>
      <c r="B3" s="174">
        <f>BCthunhap!D45-BCKetQuaHoatDong_06028!D43-BCKetQuaHoatDong_06028!D41</f>
        <v>0</v>
      </c>
      <c r="C3" s="174">
        <f>BCTaiSan_06027!D54-BCtinhhinhtaichinh!D45</f>
        <v>0</v>
      </c>
    </row>
    <row r="4" spans="1:3">
      <c r="A4" s="173"/>
      <c r="B4" s="174">
        <f>BCtinhhinhtaichinh!D51-BCtinhhinhtaichinh!E51-BCthunhap!D48</f>
        <v>0</v>
      </c>
      <c r="C4" s="174">
        <f>BCtinhhinhtaichinh!D52-BCTaiSan_06027!D57</f>
        <v>0</v>
      </c>
    </row>
    <row r="5" spans="1:3">
      <c r="A5" s="173"/>
      <c r="B5" s="174">
        <f>BCthunhap!D48-BCKetQuaHoatDong_06028!D45</f>
        <v>0</v>
      </c>
      <c r="C5" s="174">
        <f>BCtinhhinhtaichinh!D47-Khac_06030!D34</f>
        <v>0</v>
      </c>
    </row>
    <row r="6" spans="1:3">
      <c r="A6" s="173"/>
      <c r="B6" s="174">
        <f>+BCKetQuaHoatDong_06028!D48-GiaTriTaiSanRong_06129!E14</f>
        <v>0</v>
      </c>
      <c r="C6" s="174">
        <f>BCtinhhinhtaichinh!D33-BCDanhMucDauTu_06029!F61</f>
        <v>0</v>
      </c>
    </row>
    <row r="7" spans="1:3">
      <c r="A7" s="173"/>
      <c r="B7" s="174"/>
      <c r="C7" s="174">
        <f>BCtinhhinhtaichinh!D33-BCDanhMucDauTu_06029!F61</f>
        <v>0</v>
      </c>
    </row>
    <row r="10" spans="1:3">
      <c r="B10" s="213" t="s">
        <v>646</v>
      </c>
    </row>
    <row r="11" spans="1:3">
      <c r="B11" s="7"/>
    </row>
    <row r="12" spans="1:3">
      <c r="B12" s="8" t="s">
        <v>647</v>
      </c>
    </row>
    <row r="13" spans="1:3" ht="13.8">
      <c r="B13" s="175"/>
    </row>
    <row r="14" spans="1:3" ht="20.399999999999999">
      <c r="B14" s="214" t="s">
        <v>648</v>
      </c>
    </row>
    <row r="15" spans="1:3" ht="13.8">
      <c r="B15" s="175"/>
    </row>
    <row r="16" spans="1:3" ht="20.399999999999999">
      <c r="B16" s="176" t="s">
        <v>644</v>
      </c>
      <c r="C16" s="176" t="s">
        <v>637</v>
      </c>
    </row>
    <row r="21" spans="2:3" ht="26.4">
      <c r="B21" s="177" t="s">
        <v>645</v>
      </c>
      <c r="C21" s="177" t="s">
        <v>638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4" zoomScaleNormal="100" zoomScaleSheetLayoutView="85" zoomScalePageLayoutView="77" workbookViewId="0">
      <selection activeCell="B22" sqref="B22"/>
    </sheetView>
  </sheetViews>
  <sheetFormatPr defaultColWidth="9.109375" defaultRowHeight="14.4"/>
  <cols>
    <col min="1" max="1" width="4.88671875" style="24" customWidth="1"/>
    <col min="2" max="2" width="47.109375" style="25" customWidth="1"/>
    <col min="3" max="3" width="9.109375" style="25"/>
    <col min="4" max="4" width="14.5546875" style="25" customWidth="1"/>
    <col min="5" max="5" width="14" style="25" customWidth="1"/>
    <col min="6" max="6" width="9.109375" style="25"/>
    <col min="7" max="7" width="18.33203125" style="25" customWidth="1"/>
    <col min="8" max="10" width="19" style="25" customWidth="1"/>
    <col min="11" max="11" width="26.88671875" style="25" customWidth="1"/>
    <col min="12" max="16384" width="9.109375" style="25"/>
  </cols>
  <sheetData>
    <row r="1" spans="1:11" ht="27.75" customHeight="1">
      <c r="A1" s="467" t="s">
        <v>509</v>
      </c>
      <c r="B1" s="467"/>
      <c r="C1" s="467"/>
      <c r="D1" s="467"/>
      <c r="E1" s="467"/>
      <c r="F1" s="467"/>
      <c r="G1" s="467"/>
      <c r="H1" s="467"/>
      <c r="I1" s="467"/>
      <c r="J1" s="467"/>
      <c r="K1" s="467"/>
    </row>
    <row r="2" spans="1:11" ht="28.5" customHeight="1">
      <c r="A2" s="468" t="s">
        <v>538</v>
      </c>
      <c r="B2" s="468"/>
      <c r="C2" s="468"/>
      <c r="D2" s="468"/>
      <c r="E2" s="468"/>
      <c r="F2" s="468"/>
      <c r="G2" s="468"/>
      <c r="H2" s="468"/>
      <c r="I2" s="468"/>
      <c r="J2" s="468"/>
      <c r="K2" s="468"/>
    </row>
    <row r="3" spans="1:11" ht="15" customHeight="1">
      <c r="A3" s="469" t="s">
        <v>235</v>
      </c>
      <c r="B3" s="469"/>
      <c r="C3" s="469"/>
      <c r="D3" s="469"/>
      <c r="E3" s="469"/>
      <c r="F3" s="469"/>
      <c r="G3" s="469"/>
      <c r="H3" s="469"/>
      <c r="I3" s="469"/>
      <c r="J3" s="469"/>
      <c r="K3" s="469"/>
    </row>
    <row r="4" spans="1:11">
      <c r="A4" s="469"/>
      <c r="B4" s="469"/>
      <c r="C4" s="469"/>
      <c r="D4" s="469"/>
      <c r="E4" s="469"/>
      <c r="F4" s="469"/>
      <c r="G4" s="469"/>
      <c r="H4" s="469"/>
      <c r="I4" s="469"/>
      <c r="J4" s="469"/>
      <c r="K4" s="469"/>
    </row>
    <row r="5" spans="1:11">
      <c r="A5" s="450" t="str">
        <f>'ngay thang'!B12</f>
        <v>Tại ngày 29 tháng 02 năm 2024/ As at 29 February 2024</v>
      </c>
      <c r="B5" s="450"/>
      <c r="C5" s="450"/>
      <c r="D5" s="450"/>
      <c r="E5" s="450"/>
      <c r="F5" s="450"/>
      <c r="G5" s="450"/>
      <c r="H5" s="450"/>
      <c r="I5" s="450"/>
      <c r="J5" s="450"/>
      <c r="K5" s="450"/>
    </row>
    <row r="6" spans="1:11">
      <c r="A6" s="15"/>
      <c r="B6" s="15"/>
      <c r="C6" s="15"/>
      <c r="D6" s="15"/>
      <c r="E6" s="15"/>
      <c r="F6" s="1"/>
    </row>
    <row r="7" spans="1:11" ht="27.75" customHeight="1">
      <c r="A7" s="449" t="s">
        <v>244</v>
      </c>
      <c r="B7" s="449"/>
      <c r="D7" s="449" t="s">
        <v>612</v>
      </c>
      <c r="E7" s="449"/>
      <c r="F7" s="449"/>
      <c r="G7" s="449"/>
      <c r="H7" s="449"/>
      <c r="I7" s="449"/>
      <c r="J7" s="449"/>
    </row>
    <row r="8" spans="1:11" ht="31.5" customHeight="1">
      <c r="A8" s="449" t="s">
        <v>242</v>
      </c>
      <c r="B8" s="449"/>
      <c r="D8" s="449" t="s">
        <v>446</v>
      </c>
      <c r="E8" s="449"/>
      <c r="F8" s="449"/>
      <c r="G8" s="449"/>
      <c r="H8" s="449"/>
      <c r="I8" s="449"/>
      <c r="J8" s="449"/>
    </row>
    <row r="9" spans="1:11" ht="31.5" customHeight="1">
      <c r="A9" s="445" t="s">
        <v>241</v>
      </c>
      <c r="B9" s="445"/>
      <c r="D9" s="445" t="s">
        <v>243</v>
      </c>
      <c r="E9" s="445"/>
      <c r="F9" s="445"/>
      <c r="G9" s="445"/>
      <c r="H9" s="445"/>
      <c r="I9" s="445"/>
      <c r="J9" s="445"/>
    </row>
    <row r="10" spans="1:11" ht="31.5" customHeight="1">
      <c r="A10" s="445" t="s">
        <v>245</v>
      </c>
      <c r="B10" s="445"/>
      <c r="D10" s="449" t="str">
        <f>'ngay thang'!B14</f>
        <v>Ngày 04 tháng 03 năm 2024
04 Mar 2024</v>
      </c>
      <c r="E10" s="445"/>
      <c r="F10" s="445"/>
      <c r="G10" s="445"/>
      <c r="H10" s="445"/>
      <c r="I10" s="445"/>
      <c r="J10" s="445"/>
    </row>
    <row r="12" spans="1:11" s="26" customFormat="1" ht="29.25" customHeight="1">
      <c r="A12" s="470" t="s">
        <v>207</v>
      </c>
      <c r="B12" s="470" t="s">
        <v>208</v>
      </c>
      <c r="C12" s="470" t="s">
        <v>199</v>
      </c>
      <c r="D12" s="470" t="s">
        <v>231</v>
      </c>
      <c r="E12" s="470" t="s">
        <v>209</v>
      </c>
      <c r="F12" s="470" t="s">
        <v>210</v>
      </c>
      <c r="G12" s="470" t="s">
        <v>211</v>
      </c>
      <c r="H12" s="472" t="s">
        <v>212</v>
      </c>
      <c r="I12" s="473"/>
      <c r="J12" s="472" t="s">
        <v>215</v>
      </c>
      <c r="K12" s="473"/>
    </row>
    <row r="13" spans="1:11" s="26" customFormat="1" ht="52.8">
      <c r="A13" s="471"/>
      <c r="B13" s="471"/>
      <c r="C13" s="471"/>
      <c r="D13" s="471"/>
      <c r="E13" s="471"/>
      <c r="F13" s="471"/>
      <c r="G13" s="471"/>
      <c r="H13" s="172" t="s">
        <v>213</v>
      </c>
      <c r="I13" s="172" t="s">
        <v>214</v>
      </c>
      <c r="J13" s="172" t="s">
        <v>216</v>
      </c>
      <c r="K13" s="172" t="s">
        <v>214</v>
      </c>
    </row>
    <row r="14" spans="1:11" s="26" customFormat="1" ht="26.4">
      <c r="A14" s="3" t="s">
        <v>72</v>
      </c>
      <c r="B14" s="4" t="s">
        <v>223</v>
      </c>
      <c r="C14" s="4" t="s">
        <v>73</v>
      </c>
      <c r="D14" s="164"/>
      <c r="E14" s="164"/>
      <c r="F14" s="165"/>
      <c r="G14" s="166"/>
      <c r="H14" s="4"/>
      <c r="I14" s="2"/>
      <c r="J14" s="5"/>
      <c r="K14" s="6"/>
    </row>
    <row r="15" spans="1:11" s="26" customFormat="1" ht="26.4">
      <c r="A15" s="3" t="s">
        <v>46</v>
      </c>
      <c r="B15" s="4" t="s">
        <v>224</v>
      </c>
      <c r="C15" s="4" t="s">
        <v>74</v>
      </c>
      <c r="D15" s="165"/>
      <c r="E15" s="165"/>
      <c r="F15" s="165"/>
      <c r="G15" s="166"/>
      <c r="H15" s="4"/>
      <c r="I15" s="2"/>
      <c r="J15" s="4"/>
      <c r="K15" s="2"/>
    </row>
    <row r="16" spans="1:11" s="26" customFormat="1" ht="26.4">
      <c r="A16" s="3" t="s">
        <v>75</v>
      </c>
      <c r="B16" s="4" t="s">
        <v>217</v>
      </c>
      <c r="C16" s="4" t="s">
        <v>76</v>
      </c>
      <c r="D16" s="165"/>
      <c r="E16" s="165"/>
      <c r="F16" s="165"/>
      <c r="G16" s="164"/>
      <c r="H16" s="4"/>
      <c r="I16" s="167"/>
      <c r="J16" s="4"/>
      <c r="K16" s="167"/>
    </row>
    <row r="17" spans="1:11" s="26" customFormat="1" ht="26.4">
      <c r="A17" s="3" t="s">
        <v>56</v>
      </c>
      <c r="B17" s="4" t="s">
        <v>218</v>
      </c>
      <c r="C17" s="4" t="s">
        <v>77</v>
      </c>
      <c r="D17" s="165"/>
      <c r="E17" s="165"/>
      <c r="F17" s="165"/>
      <c r="G17" s="166"/>
      <c r="H17" s="4"/>
      <c r="I17" s="2"/>
      <c r="J17" s="4"/>
      <c r="K17" s="2"/>
    </row>
    <row r="18" spans="1:11" s="26" customFormat="1" ht="26.4">
      <c r="A18" s="3" t="s">
        <v>78</v>
      </c>
      <c r="B18" s="4" t="s">
        <v>225</v>
      </c>
      <c r="C18" s="4" t="s">
        <v>79</v>
      </c>
      <c r="D18" s="165"/>
      <c r="E18" s="165"/>
      <c r="F18" s="165"/>
      <c r="G18" s="166"/>
      <c r="H18" s="4"/>
      <c r="I18" s="2"/>
      <c r="J18" s="4"/>
      <c r="K18" s="2"/>
    </row>
    <row r="19" spans="1:11" s="26" customFormat="1" ht="26.4">
      <c r="A19" s="3" t="s">
        <v>80</v>
      </c>
      <c r="B19" s="4" t="s">
        <v>219</v>
      </c>
      <c r="C19" s="4" t="s">
        <v>81</v>
      </c>
      <c r="D19" s="165"/>
      <c r="E19" s="165"/>
      <c r="F19" s="165"/>
      <c r="G19" s="166"/>
      <c r="H19" s="4"/>
      <c r="I19" s="2"/>
      <c r="J19" s="4"/>
      <c r="K19" s="2"/>
    </row>
    <row r="20" spans="1:11" s="26" customFormat="1" ht="26.4">
      <c r="A20" s="3" t="s">
        <v>46</v>
      </c>
      <c r="B20" s="4" t="s">
        <v>220</v>
      </c>
      <c r="C20" s="4" t="s">
        <v>82</v>
      </c>
      <c r="D20" s="165"/>
      <c r="E20" s="165"/>
      <c r="F20" s="165"/>
      <c r="G20" s="166"/>
      <c r="H20" s="4"/>
      <c r="I20" s="2"/>
      <c r="J20" s="4"/>
      <c r="K20" s="2"/>
    </row>
    <row r="21" spans="1:11" s="26" customFormat="1" ht="26.4">
      <c r="A21" s="3" t="s">
        <v>83</v>
      </c>
      <c r="B21" s="4" t="s">
        <v>221</v>
      </c>
      <c r="C21" s="4" t="s">
        <v>84</v>
      </c>
      <c r="D21" s="165"/>
      <c r="E21" s="165"/>
      <c r="F21" s="165"/>
      <c r="G21" s="166"/>
      <c r="H21" s="4"/>
      <c r="I21" s="2"/>
      <c r="J21" s="4"/>
      <c r="K21" s="2"/>
    </row>
    <row r="22" spans="1:11" s="26" customFormat="1" ht="26.4">
      <c r="A22" s="3" t="s">
        <v>56</v>
      </c>
      <c r="B22" s="4" t="s">
        <v>222</v>
      </c>
      <c r="C22" s="4" t="s">
        <v>85</v>
      </c>
      <c r="D22" s="165"/>
      <c r="E22" s="165"/>
      <c r="F22" s="165"/>
      <c r="G22" s="166"/>
      <c r="H22" s="4"/>
      <c r="I22" s="2"/>
      <c r="J22" s="4"/>
      <c r="K22" s="2"/>
    </row>
    <row r="23" spans="1:11" s="26" customFormat="1" ht="39.6">
      <c r="A23" s="3" t="s">
        <v>86</v>
      </c>
      <c r="B23" s="4" t="s">
        <v>226</v>
      </c>
      <c r="C23" s="4" t="s">
        <v>87</v>
      </c>
      <c r="D23" s="165"/>
      <c r="E23" s="165"/>
      <c r="F23" s="165"/>
      <c r="G23" s="166"/>
      <c r="H23" s="4"/>
      <c r="I23" s="2"/>
      <c r="J23" s="4"/>
      <c r="K23" s="2"/>
    </row>
    <row r="24" spans="1:11" s="26" customFormat="1" ht="13.2">
      <c r="A24" s="168"/>
      <c r="B24" s="169"/>
      <c r="C24" s="169"/>
      <c r="D24" s="165"/>
      <c r="E24" s="165"/>
      <c r="F24" s="165"/>
      <c r="G24" s="166"/>
      <c r="H24" s="4"/>
      <c r="I24" s="2"/>
      <c r="J24" s="5"/>
      <c r="K24" s="6"/>
    </row>
    <row r="25" spans="1:11" s="26" customFormat="1" ht="13.2">
      <c r="A25" s="170"/>
    </row>
    <row r="26" spans="1:11" s="26" customFormat="1" ht="13.2">
      <c r="A26" s="206" t="s">
        <v>627</v>
      </c>
      <c r="B26" s="1"/>
      <c r="C26" s="27"/>
      <c r="I26" s="28" t="s">
        <v>628</v>
      </c>
    </row>
    <row r="27" spans="1:11" s="26" customFormat="1" ht="13.2">
      <c r="A27" s="29" t="s">
        <v>176</v>
      </c>
      <c r="B27" s="1"/>
      <c r="C27" s="27"/>
      <c r="I27" s="30" t="s">
        <v>177</v>
      </c>
    </row>
    <row r="28" spans="1:11">
      <c r="A28" s="1"/>
      <c r="B28" s="1"/>
      <c r="C28" s="27"/>
      <c r="I28" s="27"/>
    </row>
    <row r="29" spans="1:11">
      <c r="A29" s="1"/>
      <c r="B29" s="1"/>
      <c r="C29" s="27"/>
      <c r="I29" s="27"/>
    </row>
    <row r="30" spans="1:11">
      <c r="A30" s="1"/>
      <c r="B30" s="1"/>
      <c r="C30" s="27"/>
      <c r="I30" s="27"/>
    </row>
    <row r="31" spans="1:11">
      <c r="A31" s="1"/>
      <c r="B31" s="1"/>
      <c r="C31" s="27"/>
      <c r="I31" s="27"/>
    </row>
    <row r="32" spans="1:11">
      <c r="A32" s="1"/>
      <c r="B32" s="1"/>
      <c r="C32" s="27"/>
      <c r="I32" s="27"/>
    </row>
    <row r="33" spans="1:11">
      <c r="A33" s="1"/>
      <c r="B33" s="1"/>
      <c r="C33" s="27"/>
      <c r="I33" s="27"/>
    </row>
    <row r="34" spans="1:11">
      <c r="A34" s="1"/>
      <c r="B34" s="1"/>
      <c r="C34" s="27"/>
      <c r="I34" s="27"/>
    </row>
    <row r="35" spans="1:11">
      <c r="A35" s="22"/>
      <c r="B35" s="22"/>
      <c r="C35" s="23"/>
      <c r="D35" s="171"/>
      <c r="I35" s="23"/>
      <c r="J35" s="171"/>
      <c r="K35" s="171"/>
    </row>
    <row r="36" spans="1:11">
      <c r="A36" s="19" t="s">
        <v>236</v>
      </c>
      <c r="B36" s="1"/>
      <c r="C36" s="27"/>
      <c r="I36" s="21" t="s">
        <v>447</v>
      </c>
    </row>
    <row r="37" spans="1:11">
      <c r="A37" s="19" t="s">
        <v>599</v>
      </c>
      <c r="B37" s="1"/>
      <c r="C37" s="27"/>
      <c r="I37" s="21"/>
    </row>
    <row r="38" spans="1:11">
      <c r="A38" s="1" t="s">
        <v>237</v>
      </c>
      <c r="B38" s="1"/>
      <c r="C38" s="27"/>
      <c r="I38" s="20"/>
    </row>
    <row r="39" spans="1:11">
      <c r="A39" s="25"/>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7" zoomScaleNormal="100" workbookViewId="0">
      <selection activeCell="B22" sqref="B22"/>
    </sheetView>
  </sheetViews>
  <sheetFormatPr defaultColWidth="9.109375" defaultRowHeight="14.4"/>
  <cols>
    <col min="1" max="1" width="4.88671875" style="163" customWidth="1"/>
    <col min="2" max="2" width="61.88671875" style="158" customWidth="1"/>
    <col min="3" max="3" width="33.5546875" style="158" customWidth="1"/>
    <col min="4" max="4" width="41.44140625" style="158" customWidth="1"/>
    <col min="5" max="16384" width="9.109375" style="158"/>
  </cols>
  <sheetData>
    <row r="1" spans="1:4" ht="27.75" customHeight="1">
      <c r="A1" s="481" t="s">
        <v>509</v>
      </c>
      <c r="B1" s="481"/>
      <c r="C1" s="481"/>
      <c r="D1" s="481"/>
    </row>
    <row r="2" spans="1:4" ht="28.5" customHeight="1">
      <c r="A2" s="482" t="s">
        <v>567</v>
      </c>
      <c r="B2" s="482"/>
      <c r="C2" s="482"/>
      <c r="D2" s="482"/>
    </row>
    <row r="3" spans="1:4" ht="15" customHeight="1">
      <c r="A3" s="483" t="s">
        <v>451</v>
      </c>
      <c r="B3" s="483"/>
      <c r="C3" s="483"/>
      <c r="D3" s="483"/>
    </row>
    <row r="4" spans="1:4">
      <c r="A4" s="483"/>
      <c r="B4" s="483"/>
      <c r="C4" s="483"/>
      <c r="D4" s="483"/>
    </row>
    <row r="5" spans="1:4">
      <c r="A5" s="484" t="str">
        <f>'ngay thang'!B10</f>
        <v>Tháng 02 năm 2024/February 2024</v>
      </c>
      <c r="B5" s="485"/>
      <c r="C5" s="485"/>
      <c r="D5" s="485"/>
    </row>
    <row r="6" spans="1:4">
      <c r="A6" s="16"/>
      <c r="B6" s="16"/>
      <c r="C6" s="16"/>
      <c r="D6" s="16"/>
    </row>
    <row r="7" spans="1:4" ht="28.5" customHeight="1">
      <c r="A7" s="480" t="s">
        <v>242</v>
      </c>
      <c r="B7" s="480"/>
      <c r="C7" s="480" t="s">
        <v>446</v>
      </c>
      <c r="D7" s="480"/>
    </row>
    <row r="8" spans="1:4" ht="29.25" customHeight="1">
      <c r="A8" s="479" t="s">
        <v>241</v>
      </c>
      <c r="B8" s="479"/>
      <c r="C8" s="480" t="s">
        <v>598</v>
      </c>
      <c r="D8" s="479"/>
    </row>
    <row r="9" spans="1:4" ht="31.5" customHeight="1">
      <c r="A9" s="480" t="s">
        <v>244</v>
      </c>
      <c r="B9" s="480"/>
      <c r="C9" s="480" t="s">
        <v>612</v>
      </c>
      <c r="D9" s="480"/>
    </row>
    <row r="10" spans="1:4" ht="27" customHeight="1">
      <c r="A10" s="479" t="s">
        <v>245</v>
      </c>
      <c r="B10" s="479"/>
      <c r="C10" s="480" t="str">
        <f>'ngay thang'!B14</f>
        <v>Ngày 04 tháng 03 năm 2024
04 Mar 2024</v>
      </c>
      <c r="D10" s="480"/>
    </row>
    <row r="11" spans="1:4" ht="16.5" customHeight="1">
      <c r="A11" s="17"/>
      <c r="B11" s="17"/>
      <c r="C11" s="17"/>
      <c r="D11" s="17"/>
    </row>
    <row r="12" spans="1:4">
      <c r="A12" s="474" t="s">
        <v>452</v>
      </c>
      <c r="B12" s="474"/>
      <c r="C12" s="474"/>
      <c r="D12" s="474"/>
    </row>
    <row r="13" spans="1:4" s="155" customFormat="1" ht="15.75" customHeight="1">
      <c r="A13" s="475" t="s">
        <v>207</v>
      </c>
      <c r="B13" s="475" t="s">
        <v>453</v>
      </c>
      <c r="C13" s="477" t="s">
        <v>454</v>
      </c>
      <c r="D13" s="477"/>
    </row>
    <row r="14" spans="1:4" s="155" customFormat="1" ht="21" customHeight="1">
      <c r="A14" s="476"/>
      <c r="B14" s="476"/>
      <c r="C14" s="162" t="s">
        <v>455</v>
      </c>
      <c r="D14" s="162" t="s">
        <v>456</v>
      </c>
    </row>
    <row r="15" spans="1:4" s="155" customFormat="1" ht="13.2">
      <c r="A15" s="9" t="s">
        <v>46</v>
      </c>
      <c r="B15" s="10" t="s">
        <v>457</v>
      </c>
      <c r="C15" s="150"/>
      <c r="D15" s="150"/>
    </row>
    <row r="16" spans="1:4" s="155" customFormat="1" ht="13.2">
      <c r="A16" s="9" t="s">
        <v>458</v>
      </c>
      <c r="B16" s="10" t="s">
        <v>459</v>
      </c>
      <c r="C16" s="151"/>
      <c r="D16" s="151"/>
    </row>
    <row r="17" spans="1:4" s="155" customFormat="1" ht="13.2">
      <c r="A17" s="9" t="s">
        <v>460</v>
      </c>
      <c r="B17" s="10" t="s">
        <v>461</v>
      </c>
      <c r="C17" s="151"/>
      <c r="D17" s="151"/>
    </row>
    <row r="18" spans="1:4" s="155" customFormat="1" ht="13.2">
      <c r="A18" s="9" t="s">
        <v>56</v>
      </c>
      <c r="B18" s="10" t="s">
        <v>462</v>
      </c>
      <c r="C18" s="151"/>
      <c r="D18" s="151"/>
    </row>
    <row r="19" spans="1:4" s="155" customFormat="1" ht="13.2">
      <c r="A19" s="9" t="s">
        <v>458</v>
      </c>
      <c r="B19" s="10" t="s">
        <v>459</v>
      </c>
      <c r="C19" s="151"/>
      <c r="D19" s="151"/>
    </row>
    <row r="20" spans="1:4" s="155" customFormat="1" ht="13.2">
      <c r="A20" s="9" t="s">
        <v>460</v>
      </c>
      <c r="B20" s="10" t="s">
        <v>461</v>
      </c>
      <c r="C20" s="151"/>
      <c r="D20" s="151"/>
    </row>
    <row r="21" spans="1:4" s="155" customFormat="1" ht="13.2">
      <c r="A21" s="9" t="s">
        <v>133</v>
      </c>
      <c r="B21" s="10" t="s">
        <v>463</v>
      </c>
      <c r="C21" s="151"/>
      <c r="D21" s="151"/>
    </row>
    <row r="22" spans="1:4" s="155" customFormat="1" ht="13.2">
      <c r="A22" s="9" t="s">
        <v>458</v>
      </c>
      <c r="B22" s="10" t="s">
        <v>459</v>
      </c>
      <c r="C22" s="151"/>
      <c r="D22" s="151"/>
    </row>
    <row r="23" spans="1:4" s="155" customFormat="1" ht="13.2">
      <c r="A23" s="9" t="s">
        <v>460</v>
      </c>
      <c r="B23" s="10" t="s">
        <v>461</v>
      </c>
      <c r="C23" s="151"/>
      <c r="D23" s="151"/>
    </row>
    <row r="24" spans="1:4" s="155" customFormat="1" ht="13.2">
      <c r="A24" s="9" t="s">
        <v>135</v>
      </c>
      <c r="B24" s="10" t="s">
        <v>464</v>
      </c>
      <c r="C24" s="151"/>
      <c r="D24" s="151"/>
    </row>
    <row r="25" spans="1:4" s="155" customFormat="1" ht="13.2">
      <c r="A25" s="152">
        <v>1</v>
      </c>
      <c r="B25" s="153" t="s">
        <v>459</v>
      </c>
      <c r="C25" s="151"/>
      <c r="D25" s="151"/>
    </row>
    <row r="26" spans="1:4" s="155" customFormat="1" ht="13.2">
      <c r="A26" s="152">
        <v>2</v>
      </c>
      <c r="B26" s="153" t="s">
        <v>461</v>
      </c>
      <c r="C26" s="151"/>
      <c r="D26" s="151"/>
    </row>
    <row r="27" spans="1:4" s="155" customFormat="1" ht="13.2">
      <c r="A27" s="478" t="s">
        <v>465</v>
      </c>
      <c r="B27" s="478"/>
      <c r="C27" s="478"/>
      <c r="D27" s="478"/>
    </row>
    <row r="28" spans="1:4" s="155" customFormat="1" ht="13.2">
      <c r="A28" s="154"/>
    </row>
    <row r="29" spans="1:4" s="155" customFormat="1" ht="13.2">
      <c r="A29" s="206" t="s">
        <v>627</v>
      </c>
      <c r="B29" s="49"/>
      <c r="D29" s="156" t="s">
        <v>628</v>
      </c>
    </row>
    <row r="30" spans="1:4" s="155" customFormat="1" ht="13.2">
      <c r="A30" s="119" t="s">
        <v>176</v>
      </c>
      <c r="B30" s="49"/>
      <c r="D30" s="157" t="s">
        <v>177</v>
      </c>
    </row>
    <row r="31" spans="1:4">
      <c r="A31" s="49"/>
      <c r="B31" s="49"/>
      <c r="D31" s="159"/>
    </row>
    <row r="32" spans="1:4">
      <c r="A32" s="49"/>
      <c r="B32" s="49"/>
      <c r="D32" s="159"/>
    </row>
    <row r="33" spans="1:4">
      <c r="A33" s="49"/>
      <c r="B33" s="49"/>
      <c r="D33" s="159"/>
    </row>
    <row r="34" spans="1:4">
      <c r="A34" s="49"/>
      <c r="B34" s="49"/>
      <c r="D34" s="159"/>
    </row>
    <row r="35" spans="1:4">
      <c r="A35" s="49"/>
      <c r="B35" s="49"/>
      <c r="D35" s="159"/>
    </row>
    <row r="36" spans="1:4">
      <c r="A36" s="49"/>
      <c r="B36" s="49"/>
      <c r="D36" s="159"/>
    </row>
    <row r="37" spans="1:4">
      <c r="A37" s="49"/>
      <c r="B37" s="49"/>
      <c r="D37" s="160"/>
    </row>
    <row r="38" spans="1:4">
      <c r="A38" s="161" t="s">
        <v>236</v>
      </c>
      <c r="B38" s="110"/>
      <c r="C38" s="114"/>
      <c r="D38" s="111" t="s">
        <v>466</v>
      </c>
    </row>
    <row r="39" spans="1:4">
      <c r="A39" s="11" t="s">
        <v>599</v>
      </c>
      <c r="B39" s="49"/>
      <c r="C39" s="113"/>
      <c r="D39" s="113"/>
    </row>
    <row r="40" spans="1:4">
      <c r="A40" s="49" t="s">
        <v>237</v>
      </c>
      <c r="B40" s="49"/>
    </row>
    <row r="41" spans="1:4">
      <c r="A41" s="158"/>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B23" sqref="B23"/>
    </sheetView>
  </sheetViews>
  <sheetFormatPr defaultColWidth="9.109375" defaultRowHeight="13.2"/>
  <cols>
    <col min="1" max="1" width="6.88671875" style="146" customWidth="1"/>
    <col min="2" max="2" width="48.33203125" style="49" customWidth="1"/>
    <col min="3" max="3" width="12.33203125" style="62" customWidth="1"/>
    <col min="4" max="4" width="15.44140625" style="62" customWidth="1"/>
    <col min="5" max="5" width="15.6640625" style="62" customWidth="1"/>
    <col min="6" max="6" width="20.44140625" style="62" customWidth="1"/>
    <col min="7" max="7" width="24.33203125" style="49" customWidth="1"/>
    <col min="8" max="8" width="19.109375" style="133" bestFit="1" customWidth="1"/>
    <col min="9" max="9" width="9.109375" style="49"/>
    <col min="10" max="10" width="12.88671875" style="49" bestFit="1" customWidth="1"/>
    <col min="11" max="11" width="5.44140625" style="49" bestFit="1" customWidth="1"/>
    <col min="12" max="12" width="9.109375" style="49" customWidth="1"/>
    <col min="13" max="13" width="24.5546875" style="49" bestFit="1" customWidth="1"/>
    <col min="14" max="16384" width="9.109375" style="49"/>
  </cols>
  <sheetData>
    <row r="1" spans="1:13" ht="33.75" customHeight="1">
      <c r="A1" s="491" t="s">
        <v>509</v>
      </c>
      <c r="B1" s="491"/>
      <c r="C1" s="491"/>
      <c r="D1" s="491"/>
      <c r="E1" s="491"/>
      <c r="F1" s="491"/>
      <c r="G1" s="491"/>
    </row>
    <row r="2" spans="1:13" ht="34.5" customHeight="1">
      <c r="A2" s="492" t="s">
        <v>568</v>
      </c>
      <c r="B2" s="492"/>
      <c r="C2" s="492"/>
      <c r="D2" s="492"/>
      <c r="E2" s="492"/>
      <c r="F2" s="492"/>
      <c r="G2" s="492"/>
    </row>
    <row r="3" spans="1:13" ht="39.75" customHeight="1">
      <c r="A3" s="483" t="s">
        <v>467</v>
      </c>
      <c r="B3" s="483"/>
      <c r="C3" s="483"/>
      <c r="D3" s="483"/>
      <c r="E3" s="483"/>
      <c r="F3" s="483"/>
      <c r="G3" s="483"/>
    </row>
    <row r="4" spans="1:13">
      <c r="A4" s="484" t="str">
        <f>'BC Han muc nuoc ngoai'!A5:D5</f>
        <v>Tháng 02 năm 2024/February 2024</v>
      </c>
      <c r="B4" s="485"/>
      <c r="C4" s="485"/>
      <c r="D4" s="485"/>
      <c r="E4" s="485"/>
      <c r="F4" s="485"/>
      <c r="G4" s="485"/>
    </row>
    <row r="5" spans="1:13">
      <c r="A5" s="16"/>
      <c r="B5" s="16"/>
      <c r="C5" s="16"/>
      <c r="D5" s="16"/>
      <c r="E5" s="16"/>
      <c r="F5" s="16"/>
      <c r="G5" s="16"/>
    </row>
    <row r="6" spans="1:13" s="118" customFormat="1" ht="28.5" customHeight="1">
      <c r="A6" s="493" t="s">
        <v>593</v>
      </c>
      <c r="B6" s="493"/>
      <c r="C6" s="494" t="s">
        <v>446</v>
      </c>
      <c r="D6" s="494"/>
      <c r="E6" s="494"/>
      <c r="F6" s="494"/>
      <c r="G6" s="494"/>
      <c r="H6" s="134"/>
    </row>
    <row r="7" spans="1:13" s="118" customFormat="1" ht="28.5" customHeight="1">
      <c r="A7" s="493" t="s">
        <v>241</v>
      </c>
      <c r="B7" s="493"/>
      <c r="C7" s="495" t="s">
        <v>600</v>
      </c>
      <c r="D7" s="495"/>
      <c r="E7" s="495"/>
      <c r="F7" s="495"/>
      <c r="G7" s="495"/>
      <c r="H7" s="134"/>
    </row>
    <row r="8" spans="1:13" s="118" customFormat="1" ht="28.5" customHeight="1">
      <c r="A8" s="493" t="s">
        <v>595</v>
      </c>
      <c r="B8" s="493"/>
      <c r="C8" s="494" t="s">
        <v>612</v>
      </c>
      <c r="D8" s="494"/>
      <c r="E8" s="494"/>
      <c r="F8" s="494"/>
      <c r="G8" s="494"/>
      <c r="H8" s="134"/>
    </row>
    <row r="9" spans="1:13" s="118" customFormat="1" ht="24.75" customHeight="1">
      <c r="A9" s="493" t="s">
        <v>245</v>
      </c>
      <c r="B9" s="493"/>
      <c r="C9" s="496" t="str">
        <f>'BC Han muc nuoc ngoai'!C10:D10</f>
        <v>Ngày 04 tháng 03 năm 2024
04 Mar 2024</v>
      </c>
      <c r="D9" s="496"/>
      <c r="E9" s="496"/>
      <c r="F9" s="117"/>
      <c r="G9" s="135"/>
      <c r="H9" s="134"/>
    </row>
    <row r="10" spans="1:13" s="118" customFormat="1" ht="9" customHeight="1">
      <c r="A10" s="17"/>
      <c r="B10" s="17"/>
      <c r="C10" s="12"/>
      <c r="D10" s="117"/>
      <c r="E10" s="117"/>
      <c r="F10" s="117"/>
      <c r="G10" s="135"/>
      <c r="H10" s="134"/>
    </row>
    <row r="11" spans="1:13" ht="10.199999999999999" customHeight="1">
      <c r="A11" s="49"/>
      <c r="C11" s="49"/>
      <c r="D11" s="49"/>
      <c r="E11" s="49"/>
      <c r="F11" s="49"/>
    </row>
    <row r="12" spans="1:13" ht="18" customHeight="1">
      <c r="A12" s="118" t="s">
        <v>468</v>
      </c>
      <c r="B12" s="118"/>
      <c r="C12" s="118"/>
      <c r="D12" s="118"/>
      <c r="E12" s="118"/>
      <c r="F12" s="118"/>
      <c r="G12" s="136"/>
    </row>
    <row r="13" spans="1:13" ht="30.75" customHeight="1">
      <c r="A13" s="488" t="s">
        <v>469</v>
      </c>
      <c r="B13" s="488" t="s">
        <v>248</v>
      </c>
      <c r="C13" s="486" t="s">
        <v>285</v>
      </c>
      <c r="D13" s="487"/>
      <c r="E13" s="486" t="s">
        <v>470</v>
      </c>
      <c r="F13" s="487"/>
      <c r="G13" s="488" t="s">
        <v>471</v>
      </c>
      <c r="M13" s="137"/>
    </row>
    <row r="14" spans="1:13" ht="28.5" customHeight="1">
      <c r="A14" s="489"/>
      <c r="B14" s="489"/>
      <c r="C14" s="120" t="s">
        <v>455</v>
      </c>
      <c r="D14" s="120" t="s">
        <v>472</v>
      </c>
      <c r="E14" s="120" t="s">
        <v>455</v>
      </c>
      <c r="F14" s="120" t="s">
        <v>472</v>
      </c>
      <c r="G14" s="489"/>
      <c r="M14" s="137"/>
    </row>
    <row r="15" spans="1:13" s="80" customFormat="1" ht="26.4">
      <c r="A15" s="124" t="s">
        <v>89</v>
      </c>
      <c r="B15" s="13" t="s">
        <v>473</v>
      </c>
      <c r="C15" s="138"/>
      <c r="D15" s="138"/>
      <c r="E15" s="138"/>
      <c r="F15" s="138"/>
      <c r="G15" s="139"/>
      <c r="H15" s="140"/>
    </row>
    <row r="16" spans="1:13" s="80" customFormat="1" ht="26.4">
      <c r="A16" s="124"/>
      <c r="B16" s="13" t="s">
        <v>474</v>
      </c>
      <c r="C16" s="138"/>
      <c r="D16" s="138"/>
      <c r="E16" s="138"/>
      <c r="F16" s="138"/>
      <c r="G16" s="139"/>
      <c r="H16" s="140"/>
    </row>
    <row r="17" spans="1:13" s="80" customFormat="1" ht="26.4">
      <c r="A17" s="124"/>
      <c r="B17" s="13" t="s">
        <v>475</v>
      </c>
      <c r="C17" s="138"/>
      <c r="D17" s="138"/>
      <c r="E17" s="138"/>
      <c r="F17" s="138"/>
      <c r="G17" s="139"/>
      <c r="H17" s="140"/>
    </row>
    <row r="18" spans="1:13" s="80" customFormat="1" ht="26.4">
      <c r="A18" s="124"/>
      <c r="B18" s="13" t="s">
        <v>368</v>
      </c>
      <c r="C18" s="138"/>
      <c r="D18" s="138"/>
      <c r="E18" s="138"/>
      <c r="F18" s="138"/>
      <c r="G18" s="139"/>
      <c r="H18" s="140"/>
    </row>
    <row r="19" spans="1:13" s="80" customFormat="1" ht="26.4">
      <c r="A19" s="124" t="s">
        <v>93</v>
      </c>
      <c r="B19" s="13" t="s">
        <v>369</v>
      </c>
      <c r="C19" s="138"/>
      <c r="D19" s="138"/>
      <c r="E19" s="138"/>
      <c r="F19" s="138"/>
      <c r="G19" s="139"/>
      <c r="H19" s="140"/>
    </row>
    <row r="20" spans="1:13" s="80" customFormat="1" ht="26.4">
      <c r="A20" s="124" t="s">
        <v>97</v>
      </c>
      <c r="B20" s="13" t="s">
        <v>476</v>
      </c>
      <c r="C20" s="138"/>
      <c r="D20" s="138"/>
      <c r="E20" s="138"/>
      <c r="F20" s="138"/>
      <c r="G20" s="139"/>
      <c r="H20" s="140"/>
    </row>
    <row r="21" spans="1:13" s="80" customFormat="1" ht="26.4">
      <c r="A21" s="124" t="s">
        <v>99</v>
      </c>
      <c r="B21" s="13" t="s">
        <v>374</v>
      </c>
      <c r="C21" s="138"/>
      <c r="D21" s="138"/>
      <c r="E21" s="138"/>
      <c r="F21" s="138"/>
      <c r="G21" s="139"/>
      <c r="H21" s="140"/>
    </row>
    <row r="22" spans="1:13" s="80" customFormat="1" ht="39.6">
      <c r="A22" s="124" t="s">
        <v>101</v>
      </c>
      <c r="B22" s="13" t="s">
        <v>477</v>
      </c>
      <c r="C22" s="138"/>
      <c r="D22" s="138"/>
      <c r="E22" s="138"/>
      <c r="F22" s="138"/>
      <c r="G22" s="139"/>
      <c r="H22" s="140"/>
    </row>
    <row r="23" spans="1:13" s="80" customFormat="1" ht="26.4">
      <c r="A23" s="124" t="s">
        <v>103</v>
      </c>
      <c r="B23" s="13" t="s">
        <v>376</v>
      </c>
      <c r="C23" s="138"/>
      <c r="D23" s="138"/>
      <c r="E23" s="138"/>
      <c r="F23" s="138"/>
      <c r="G23" s="139"/>
      <c r="H23" s="140"/>
    </row>
    <row r="24" spans="1:13" s="80" customFormat="1" ht="26.4">
      <c r="A24" s="124" t="s">
        <v>105</v>
      </c>
      <c r="B24" s="13" t="s">
        <v>377</v>
      </c>
      <c r="C24" s="138"/>
      <c r="D24" s="138"/>
      <c r="E24" s="138"/>
      <c r="F24" s="138"/>
      <c r="G24" s="139"/>
      <c r="H24" s="140"/>
    </row>
    <row r="25" spans="1:13" s="80" customFormat="1" ht="26.4">
      <c r="A25" s="124" t="s">
        <v>107</v>
      </c>
      <c r="B25" s="13" t="s">
        <v>478</v>
      </c>
      <c r="C25" s="84"/>
      <c r="D25" s="84"/>
      <c r="E25" s="84"/>
      <c r="F25" s="84"/>
      <c r="G25" s="141"/>
      <c r="H25" s="140"/>
    </row>
    <row r="26" spans="1:13" ht="30.75" customHeight="1">
      <c r="A26" s="488" t="s">
        <v>469</v>
      </c>
      <c r="B26" s="488" t="s">
        <v>250</v>
      </c>
      <c r="C26" s="486" t="s">
        <v>285</v>
      </c>
      <c r="D26" s="487"/>
      <c r="E26" s="486" t="s">
        <v>470</v>
      </c>
      <c r="F26" s="487"/>
      <c r="G26" s="488" t="s">
        <v>471</v>
      </c>
      <c r="M26" s="137"/>
    </row>
    <row r="27" spans="1:13" ht="28.5" customHeight="1">
      <c r="A27" s="489"/>
      <c r="B27" s="489"/>
      <c r="C27" s="120" t="s">
        <v>455</v>
      </c>
      <c r="D27" s="120" t="s">
        <v>472</v>
      </c>
      <c r="E27" s="120" t="s">
        <v>455</v>
      </c>
      <c r="F27" s="120" t="s">
        <v>472</v>
      </c>
      <c r="G27" s="489"/>
      <c r="M27" s="137"/>
    </row>
    <row r="28" spans="1:13" s="80" customFormat="1" ht="39.6">
      <c r="A28" s="124" t="s">
        <v>110</v>
      </c>
      <c r="B28" s="13" t="s">
        <v>479</v>
      </c>
      <c r="C28" s="84"/>
      <c r="D28" s="84"/>
      <c r="E28" s="84"/>
      <c r="F28" s="84"/>
      <c r="G28" s="139"/>
      <c r="H28" s="140"/>
    </row>
    <row r="29" spans="1:13" s="80" customFormat="1" ht="26.4">
      <c r="A29" s="124" t="s">
        <v>112</v>
      </c>
      <c r="B29" s="13" t="s">
        <v>380</v>
      </c>
      <c r="C29" s="138"/>
      <c r="D29" s="138"/>
      <c r="E29" s="138"/>
      <c r="F29" s="138"/>
      <c r="G29" s="139"/>
      <c r="H29" s="140"/>
    </row>
    <row r="30" spans="1:13" s="80" customFormat="1" ht="26.4">
      <c r="A30" s="124" t="s">
        <v>114</v>
      </c>
      <c r="B30" s="13" t="s">
        <v>388</v>
      </c>
      <c r="C30" s="84"/>
      <c r="D30" s="84"/>
      <c r="E30" s="84"/>
      <c r="F30" s="84"/>
      <c r="G30" s="141"/>
      <c r="H30" s="140"/>
    </row>
    <row r="31" spans="1:13" s="80" customFormat="1" ht="14.4">
      <c r="A31" s="497" t="s">
        <v>465</v>
      </c>
      <c r="B31" s="497"/>
      <c r="C31" s="497"/>
      <c r="D31" s="497"/>
      <c r="E31" s="497"/>
      <c r="F31" s="497"/>
      <c r="G31" s="497"/>
      <c r="H31" s="140"/>
    </row>
    <row r="32" spans="1:13" s="80" customFormat="1" ht="14.4">
      <c r="A32" s="142"/>
      <c r="B32" s="143"/>
      <c r="C32" s="144"/>
      <c r="D32" s="144"/>
      <c r="E32" s="144"/>
      <c r="F32" s="144"/>
      <c r="G32" s="145"/>
      <c r="H32" s="140"/>
    </row>
    <row r="33" spans="1:13" s="133" customFormat="1" ht="11.25" customHeight="1">
      <c r="A33" s="146"/>
      <c r="B33" s="49"/>
      <c r="C33" s="62"/>
      <c r="D33" s="62"/>
      <c r="E33" s="62"/>
      <c r="F33" s="62"/>
      <c r="G33" s="49"/>
      <c r="I33" s="49"/>
      <c r="J33" s="49"/>
      <c r="K33" s="49"/>
      <c r="L33" s="49"/>
      <c r="M33" s="49"/>
    </row>
    <row r="34" spans="1:13" s="133" customFormat="1" ht="5.25" customHeight="1">
      <c r="A34" s="49"/>
      <c r="B34" s="147"/>
      <c r="C34" s="49"/>
      <c r="D34" s="49"/>
      <c r="E34" s="49"/>
      <c r="F34" s="49"/>
      <c r="G34" s="49"/>
      <c r="I34" s="49"/>
      <c r="J34" s="49"/>
      <c r="K34" s="49"/>
      <c r="L34" s="49"/>
      <c r="M34" s="49"/>
    </row>
    <row r="35" spans="1:13" s="133" customFormat="1" ht="12.75" customHeight="1">
      <c r="A35" s="206" t="s">
        <v>627</v>
      </c>
      <c r="B35" s="107"/>
      <c r="C35" s="128"/>
      <c r="D35" s="128"/>
      <c r="E35" s="490" t="s">
        <v>628</v>
      </c>
      <c r="F35" s="490"/>
      <c r="G35" s="490"/>
      <c r="I35" s="49"/>
      <c r="J35" s="49"/>
      <c r="K35" s="49"/>
      <c r="L35" s="49"/>
      <c r="M35" s="49"/>
    </row>
    <row r="36" spans="1:13" s="133" customFormat="1">
      <c r="A36" s="37" t="s">
        <v>176</v>
      </c>
      <c r="B36" s="37"/>
      <c r="C36" s="129"/>
      <c r="D36" s="129"/>
      <c r="E36" s="129" t="s">
        <v>177</v>
      </c>
      <c r="F36" s="128"/>
      <c r="G36" s="128"/>
      <c r="I36" s="49"/>
      <c r="J36" s="49"/>
      <c r="K36" s="49"/>
      <c r="L36" s="49"/>
      <c r="M36" s="49"/>
    </row>
    <row r="37" spans="1:13" s="133" customFormat="1">
      <c r="A37" s="108"/>
      <c r="B37" s="108"/>
      <c r="C37" s="109"/>
      <c r="D37" s="109"/>
      <c r="E37" s="109"/>
      <c r="F37" s="109"/>
      <c r="G37" s="49"/>
      <c r="I37" s="49"/>
      <c r="J37" s="49"/>
      <c r="K37" s="49"/>
      <c r="L37" s="49"/>
      <c r="M37" s="49"/>
    </row>
    <row r="38" spans="1:13" s="133" customFormat="1">
      <c r="A38" s="108"/>
      <c r="B38" s="108"/>
      <c r="C38" s="109"/>
      <c r="D38" s="109"/>
      <c r="E38" s="109"/>
      <c r="F38" s="109"/>
      <c r="G38" s="49"/>
      <c r="I38" s="49"/>
      <c r="J38" s="49"/>
      <c r="K38" s="49"/>
      <c r="L38" s="49"/>
      <c r="M38" s="49"/>
    </row>
    <row r="39" spans="1:13" s="133" customFormat="1">
      <c r="A39" s="108"/>
      <c r="B39" s="108"/>
      <c r="C39" s="109"/>
      <c r="D39" s="109"/>
      <c r="E39" s="109"/>
      <c r="F39" s="109"/>
      <c r="G39" s="49"/>
      <c r="I39" s="49"/>
      <c r="J39" s="49"/>
      <c r="K39" s="49"/>
      <c r="L39" s="49"/>
      <c r="M39" s="49"/>
    </row>
    <row r="40" spans="1:13" s="133" customFormat="1">
      <c r="A40" s="108"/>
      <c r="B40" s="108"/>
      <c r="C40" s="109"/>
      <c r="D40" s="109"/>
      <c r="E40" s="109"/>
      <c r="F40" s="109"/>
      <c r="G40" s="49"/>
      <c r="I40" s="49"/>
      <c r="J40" s="49"/>
      <c r="K40" s="49"/>
      <c r="L40" s="49"/>
      <c r="M40" s="49"/>
    </row>
    <row r="41" spans="1:13" s="133" customFormat="1" ht="65.25" customHeight="1">
      <c r="A41" s="108"/>
      <c r="B41" s="108"/>
      <c r="C41" s="109"/>
      <c r="D41" s="109"/>
      <c r="E41" s="109"/>
      <c r="F41" s="109"/>
      <c r="G41" s="49"/>
      <c r="I41" s="49"/>
      <c r="J41" s="49"/>
      <c r="K41" s="49"/>
      <c r="L41" s="49"/>
      <c r="M41" s="49"/>
    </row>
    <row r="42" spans="1:13" s="149" customFormat="1">
      <c r="A42" s="39" t="s">
        <v>480</v>
      </c>
      <c r="B42" s="39"/>
      <c r="C42" s="39"/>
      <c r="D42" s="114"/>
      <c r="E42" s="132" t="s">
        <v>466</v>
      </c>
      <c r="F42" s="148"/>
      <c r="G42" s="39"/>
      <c r="I42" s="49"/>
      <c r="J42" s="49"/>
      <c r="K42" s="49"/>
      <c r="L42" s="49"/>
      <c r="M42" s="49"/>
    </row>
    <row r="43" spans="1:13" s="149" customFormat="1">
      <c r="A43" s="11" t="s">
        <v>599</v>
      </c>
      <c r="B43" s="11"/>
      <c r="C43" s="11"/>
      <c r="D43" s="113"/>
      <c r="E43" s="113"/>
      <c r="F43" s="113"/>
      <c r="G43" s="11"/>
      <c r="I43" s="49"/>
      <c r="J43" s="49"/>
      <c r="K43" s="49"/>
      <c r="L43" s="49"/>
      <c r="M43" s="49"/>
    </row>
    <row r="44" spans="1:13" s="149" customFormat="1">
      <c r="A44" s="37" t="s">
        <v>237</v>
      </c>
      <c r="B44" s="37"/>
      <c r="C44" s="37"/>
      <c r="D44" s="37"/>
      <c r="E44" s="11"/>
      <c r="F44" s="11"/>
      <c r="G44" s="11"/>
      <c r="I44" s="49"/>
      <c r="J44" s="49"/>
      <c r="K44" s="49"/>
      <c r="L44" s="49"/>
      <c r="M44" s="49"/>
    </row>
  </sheetData>
  <mergeCells count="24">
    <mergeCell ref="E35:G35"/>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A14" sqref="A14:XFD24"/>
    </sheetView>
  </sheetViews>
  <sheetFormatPr defaultColWidth="9.109375" defaultRowHeight="13.2"/>
  <cols>
    <col min="1" max="1" width="6.6640625" style="49" customWidth="1"/>
    <col min="2" max="2" width="50" style="49" customWidth="1"/>
    <col min="3" max="3" width="25.88671875" style="106" customWidth="1"/>
    <col min="4" max="4" width="25.5546875" style="106" customWidth="1"/>
    <col min="5" max="7" width="21.6640625" style="106" customWidth="1"/>
    <col min="8" max="8" width="10.6640625" style="49" bestFit="1" customWidth="1"/>
    <col min="9" max="9" width="16" style="49" bestFit="1" customWidth="1"/>
    <col min="10" max="10" width="10.6640625" style="49" bestFit="1" customWidth="1"/>
    <col min="11" max="16384" width="9.109375" style="49"/>
  </cols>
  <sheetData>
    <row r="1" spans="1:7" ht="31.5" customHeight="1">
      <c r="A1" s="500" t="s">
        <v>509</v>
      </c>
      <c r="B1" s="500"/>
      <c r="C1" s="500"/>
      <c r="D1" s="500"/>
      <c r="E1" s="500"/>
      <c r="F1" s="500"/>
      <c r="G1" s="500"/>
    </row>
    <row r="2" spans="1:7" ht="37.200000000000003" customHeight="1">
      <c r="A2" s="492" t="s">
        <v>568</v>
      </c>
      <c r="B2" s="492"/>
      <c r="C2" s="492"/>
      <c r="D2" s="492"/>
      <c r="E2" s="492"/>
      <c r="F2" s="492"/>
      <c r="G2" s="492"/>
    </row>
    <row r="3" spans="1:7" ht="35.25" customHeight="1">
      <c r="A3" s="483" t="s">
        <v>467</v>
      </c>
      <c r="B3" s="483"/>
      <c r="C3" s="483"/>
      <c r="D3" s="483"/>
      <c r="E3" s="483"/>
      <c r="F3" s="483"/>
      <c r="G3" s="483"/>
    </row>
    <row r="4" spans="1:7">
      <c r="A4" s="485" t="str">
        <f>'ngay thang'!B10</f>
        <v>Tháng 02 năm 2024/February 2024</v>
      </c>
      <c r="B4" s="485"/>
      <c r="C4" s="485"/>
      <c r="D4" s="485"/>
      <c r="E4" s="485"/>
      <c r="F4" s="485"/>
      <c r="G4" s="485"/>
    </row>
    <row r="5" spans="1:7" ht="5.25" customHeight="1">
      <c r="A5" s="16"/>
      <c r="B5" s="485"/>
      <c r="C5" s="485"/>
      <c r="D5" s="485"/>
      <c r="E5" s="485"/>
      <c r="F5" s="16"/>
    </row>
    <row r="6" spans="1:7" ht="28.5" customHeight="1">
      <c r="A6" s="493" t="s">
        <v>593</v>
      </c>
      <c r="B6" s="493"/>
      <c r="C6" s="496" t="s">
        <v>446</v>
      </c>
      <c r="D6" s="496"/>
      <c r="E6" s="496"/>
      <c r="F6" s="496"/>
      <c r="G6" s="496"/>
    </row>
    <row r="7" spans="1:7" ht="28.5" customHeight="1">
      <c r="A7" s="493" t="s">
        <v>241</v>
      </c>
      <c r="B7" s="493"/>
      <c r="C7" s="501" t="s">
        <v>597</v>
      </c>
      <c r="D7" s="501"/>
      <c r="E7" s="501"/>
      <c r="F7" s="501"/>
      <c r="G7" s="501"/>
    </row>
    <row r="8" spans="1:7" ht="28.5" customHeight="1">
      <c r="A8" s="493" t="s">
        <v>595</v>
      </c>
      <c r="B8" s="493"/>
      <c r="C8" s="496" t="s">
        <v>612</v>
      </c>
      <c r="D8" s="496"/>
      <c r="E8" s="115"/>
      <c r="F8" s="115"/>
      <c r="G8" s="115"/>
    </row>
    <row r="9" spans="1:7" s="118" customFormat="1" ht="24" customHeight="1">
      <c r="A9" s="502" t="s">
        <v>596</v>
      </c>
      <c r="B9" s="493"/>
      <c r="C9" s="496" t="str">
        <f>'BC TS DT nuoc ngoai'!C9:E9</f>
        <v>Ngày 04 tháng 03 năm 2024
04 Mar 2024</v>
      </c>
      <c r="D9" s="496"/>
      <c r="E9" s="116"/>
      <c r="F9" s="116"/>
      <c r="G9" s="117"/>
    </row>
    <row r="10" spans="1:7" ht="11.25" customHeight="1">
      <c r="A10" s="119"/>
      <c r="B10" s="119"/>
      <c r="C10" s="119"/>
      <c r="D10" s="119"/>
      <c r="E10" s="119"/>
      <c r="F10" s="119"/>
      <c r="G10" s="119"/>
    </row>
    <row r="11" spans="1:7" s="118" customFormat="1" ht="18.600000000000001" customHeight="1">
      <c r="A11" s="64" t="s">
        <v>481</v>
      </c>
      <c r="B11" s="64"/>
      <c r="C11" s="64"/>
      <c r="D11" s="64"/>
      <c r="E11" s="64"/>
      <c r="F11" s="64"/>
      <c r="G11" s="55"/>
    </row>
    <row r="12" spans="1:7" ht="60" customHeight="1">
      <c r="A12" s="488" t="s">
        <v>469</v>
      </c>
      <c r="B12" s="488" t="s">
        <v>482</v>
      </c>
      <c r="C12" s="486" t="s">
        <v>285</v>
      </c>
      <c r="D12" s="487"/>
      <c r="E12" s="486" t="s">
        <v>470</v>
      </c>
      <c r="F12" s="487"/>
      <c r="G12" s="498" t="s">
        <v>483</v>
      </c>
    </row>
    <row r="13" spans="1:7" ht="60" customHeight="1">
      <c r="A13" s="489"/>
      <c r="B13" s="489"/>
      <c r="C13" s="120" t="s">
        <v>455</v>
      </c>
      <c r="D13" s="120" t="s">
        <v>472</v>
      </c>
      <c r="E13" s="120" t="s">
        <v>455</v>
      </c>
      <c r="F13" s="120" t="s">
        <v>472</v>
      </c>
      <c r="G13" s="499"/>
    </row>
    <row r="14" spans="1:7" s="123" customFormat="1" ht="52.8">
      <c r="A14" s="121" t="s">
        <v>46</v>
      </c>
      <c r="B14" s="14" t="s">
        <v>484</v>
      </c>
      <c r="C14" s="122"/>
      <c r="D14" s="122"/>
      <c r="E14" s="122"/>
      <c r="F14" s="122"/>
      <c r="G14" s="122"/>
    </row>
    <row r="15" spans="1:7" s="123" customFormat="1" ht="26.4">
      <c r="A15" s="124">
        <v>1</v>
      </c>
      <c r="B15" s="13" t="s">
        <v>392</v>
      </c>
      <c r="C15" s="125"/>
      <c r="D15" s="125"/>
      <c r="E15" s="125"/>
      <c r="F15" s="125"/>
      <c r="G15" s="125"/>
    </row>
    <row r="16" spans="1:7" s="123" customFormat="1" ht="26.4">
      <c r="A16" s="124">
        <v>2</v>
      </c>
      <c r="B16" s="13" t="s">
        <v>485</v>
      </c>
      <c r="C16" s="125"/>
      <c r="D16" s="125"/>
      <c r="E16" s="125"/>
      <c r="F16" s="125"/>
      <c r="G16" s="125"/>
    </row>
    <row r="17" spans="1:7" s="123" customFormat="1" ht="26.4">
      <c r="A17" s="124">
        <v>3</v>
      </c>
      <c r="B17" s="13" t="s">
        <v>486</v>
      </c>
      <c r="C17" s="125"/>
      <c r="D17" s="125"/>
      <c r="E17" s="125"/>
      <c r="F17" s="125"/>
      <c r="G17" s="122"/>
    </row>
    <row r="18" spans="1:7" s="123" customFormat="1" ht="26.4">
      <c r="A18" s="121" t="s">
        <v>56</v>
      </c>
      <c r="B18" s="14" t="s">
        <v>487</v>
      </c>
      <c r="C18" s="122"/>
      <c r="D18" s="122"/>
      <c r="E18" s="122"/>
      <c r="F18" s="122"/>
      <c r="G18" s="122"/>
    </row>
    <row r="19" spans="1:7" s="123" customFormat="1" ht="26.4">
      <c r="A19" s="124">
        <v>1</v>
      </c>
      <c r="B19" s="13" t="s">
        <v>488</v>
      </c>
      <c r="C19" s="125"/>
      <c r="D19" s="125"/>
      <c r="E19" s="125"/>
      <c r="F19" s="125"/>
      <c r="G19" s="125"/>
    </row>
    <row r="20" spans="1:7" s="123" customFormat="1" ht="26.4">
      <c r="A20" s="124">
        <v>2</v>
      </c>
      <c r="B20" s="13" t="s">
        <v>404</v>
      </c>
      <c r="C20" s="125"/>
      <c r="D20" s="125"/>
      <c r="E20" s="125"/>
      <c r="F20" s="125"/>
      <c r="G20" s="125"/>
    </row>
    <row r="21" spans="1:7" s="123" customFormat="1" ht="52.8">
      <c r="A21" s="121" t="s">
        <v>133</v>
      </c>
      <c r="B21" s="14" t="s">
        <v>489</v>
      </c>
      <c r="C21" s="122"/>
      <c r="D21" s="122"/>
      <c r="E21" s="122"/>
      <c r="F21" s="122"/>
      <c r="G21" s="122"/>
    </row>
    <row r="22" spans="1:7" s="123" customFormat="1" ht="39.6">
      <c r="A22" s="121" t="s">
        <v>135</v>
      </c>
      <c r="B22" s="14" t="s">
        <v>490</v>
      </c>
      <c r="C22" s="122"/>
      <c r="D22" s="122"/>
      <c r="E22" s="122"/>
      <c r="F22" s="122"/>
      <c r="G22" s="122"/>
    </row>
    <row r="23" spans="1:7" s="123" customFormat="1" ht="26.4">
      <c r="A23" s="124">
        <v>1</v>
      </c>
      <c r="B23" s="13" t="s">
        <v>408</v>
      </c>
      <c r="C23" s="125"/>
      <c r="D23" s="125"/>
      <c r="E23" s="125"/>
      <c r="F23" s="125"/>
      <c r="G23" s="125"/>
    </row>
    <row r="24" spans="1:7" ht="26.4">
      <c r="A24" s="124">
        <v>2</v>
      </c>
      <c r="B24" s="13" t="s">
        <v>409</v>
      </c>
      <c r="C24" s="125"/>
      <c r="D24" s="125"/>
      <c r="E24" s="125"/>
      <c r="F24" s="125"/>
      <c r="G24" s="125"/>
    </row>
    <row r="25" spans="1:7">
      <c r="A25" s="497" t="s">
        <v>465</v>
      </c>
      <c r="B25" s="497"/>
      <c r="C25" s="497"/>
      <c r="D25" s="497"/>
      <c r="E25" s="497"/>
      <c r="F25" s="497"/>
      <c r="G25" s="497"/>
    </row>
    <row r="27" spans="1:7" ht="12.75" customHeight="1">
      <c r="A27" s="206" t="s">
        <v>627</v>
      </c>
      <c r="B27" s="126"/>
      <c r="C27" s="127"/>
      <c r="D27" s="127"/>
      <c r="E27" s="490" t="s">
        <v>628</v>
      </c>
      <c r="F27" s="490"/>
      <c r="G27" s="490"/>
    </row>
    <row r="28" spans="1:7">
      <c r="A28" s="37" t="s">
        <v>176</v>
      </c>
      <c r="B28" s="37"/>
      <c r="C28" s="129"/>
      <c r="D28" s="129"/>
      <c r="E28" s="129" t="s">
        <v>177</v>
      </c>
      <c r="F28" s="129"/>
      <c r="G28" s="129"/>
    </row>
    <row r="29" spans="1:7">
      <c r="A29" s="108"/>
      <c r="B29" s="108"/>
      <c r="C29" s="127"/>
      <c r="D29" s="127"/>
      <c r="E29" s="127"/>
      <c r="F29" s="109"/>
      <c r="G29" s="109"/>
    </row>
    <row r="30" spans="1:7">
      <c r="A30" s="108"/>
      <c r="B30" s="108"/>
      <c r="C30" s="127"/>
      <c r="D30" s="127"/>
      <c r="E30" s="127"/>
      <c r="F30" s="109"/>
      <c r="G30" s="109"/>
    </row>
    <row r="31" spans="1:7">
      <c r="A31" s="108"/>
      <c r="B31" s="108"/>
      <c r="C31" s="127"/>
      <c r="D31" s="127"/>
      <c r="E31" s="127"/>
      <c r="F31" s="109"/>
      <c r="G31" s="109"/>
    </row>
    <row r="32" spans="1:7">
      <c r="A32" s="108"/>
      <c r="B32" s="108"/>
      <c r="C32" s="127"/>
      <c r="D32" s="127"/>
      <c r="E32" s="127"/>
      <c r="F32" s="109"/>
      <c r="G32" s="109"/>
    </row>
    <row r="33" spans="1:7">
      <c r="A33" s="108"/>
      <c r="B33" s="108"/>
      <c r="C33" s="127"/>
      <c r="D33" s="127"/>
      <c r="E33" s="127"/>
      <c r="F33" s="109"/>
      <c r="G33" s="109"/>
    </row>
    <row r="34" spans="1:7">
      <c r="A34" s="108"/>
      <c r="B34" s="108"/>
      <c r="C34" s="127"/>
      <c r="D34" s="127"/>
      <c r="E34" s="127"/>
      <c r="F34" s="109"/>
      <c r="G34" s="109"/>
    </row>
    <row r="35" spans="1:7">
      <c r="A35" s="108"/>
      <c r="B35" s="108"/>
      <c r="C35" s="127"/>
      <c r="D35" s="127"/>
      <c r="E35" s="127"/>
      <c r="F35" s="109"/>
      <c r="G35" s="109"/>
    </row>
    <row r="36" spans="1:7">
      <c r="A36" s="108"/>
      <c r="B36" s="108"/>
      <c r="C36" s="127"/>
      <c r="D36" s="127"/>
      <c r="E36" s="127"/>
      <c r="F36" s="109"/>
      <c r="G36" s="109"/>
    </row>
    <row r="37" spans="1:7">
      <c r="A37" s="108"/>
      <c r="B37" s="108"/>
      <c r="C37" s="127"/>
      <c r="D37" s="127"/>
      <c r="E37" s="127"/>
      <c r="F37" s="109"/>
      <c r="G37" s="109"/>
    </row>
    <row r="38" spans="1:7" ht="32.25" customHeight="1">
      <c r="A38" s="108"/>
      <c r="B38" s="108"/>
      <c r="C38" s="130"/>
      <c r="D38" s="130"/>
      <c r="E38" s="130"/>
      <c r="F38" s="109"/>
      <c r="G38" s="109"/>
    </row>
    <row r="39" spans="1:7">
      <c r="A39" s="39" t="s">
        <v>480</v>
      </c>
      <c r="B39" s="39"/>
      <c r="C39" s="39"/>
      <c r="D39" s="114"/>
      <c r="E39" s="111" t="s">
        <v>466</v>
      </c>
      <c r="F39" s="39"/>
      <c r="G39" s="39"/>
    </row>
    <row r="40" spans="1:7">
      <c r="A40" s="11" t="s">
        <v>599</v>
      </c>
      <c r="B40" s="11"/>
      <c r="C40" s="64"/>
      <c r="D40" s="113"/>
      <c r="E40" s="113"/>
      <c r="F40" s="131"/>
      <c r="G40" s="131"/>
    </row>
    <row r="41" spans="1:7">
      <c r="A41" s="49" t="s">
        <v>491</v>
      </c>
      <c r="B41" s="37"/>
      <c r="C41" s="49"/>
      <c r="D41" s="49"/>
      <c r="E41" s="131"/>
      <c r="F41" s="131"/>
      <c r="G41" s="131"/>
    </row>
  </sheetData>
  <mergeCells count="20">
    <mergeCell ref="A7:B7"/>
    <mergeCell ref="C7:G7"/>
    <mergeCell ref="A8:B8"/>
    <mergeCell ref="C8:D8"/>
    <mergeCell ref="A9:B9"/>
    <mergeCell ref="C9:D9"/>
    <mergeCell ref="A6:B6"/>
    <mergeCell ref="C6:G6"/>
    <mergeCell ref="A1:G1"/>
    <mergeCell ref="A2:G2"/>
    <mergeCell ref="A3:G3"/>
    <mergeCell ref="A4:G4"/>
    <mergeCell ref="B5:E5"/>
    <mergeCell ref="B12:B13"/>
    <mergeCell ref="C12:D12"/>
    <mergeCell ref="E12:F12"/>
    <mergeCell ref="G12:G13"/>
    <mergeCell ref="E27:G27"/>
    <mergeCell ref="A25:G25"/>
    <mergeCell ref="A12:A13"/>
  </mergeCells>
  <printOptions horizontalCentered="1"/>
  <pageMargins left="0.27" right="0.23" top="0.49" bottom="0.52" header="0.3" footer="0.3"/>
  <pageSetup scale="59" fitToHeight="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M49"/>
  <sheetViews>
    <sheetView view="pageBreakPreview" zoomScaleSheetLayoutView="100" workbookViewId="0">
      <selection activeCell="B40" sqref="B40"/>
    </sheetView>
  </sheetViews>
  <sheetFormatPr defaultColWidth="9.109375" defaultRowHeight="13.2"/>
  <cols>
    <col min="1" max="1" width="9.109375" style="49"/>
    <col min="2" max="2" width="27.44140625" style="49" customWidth="1"/>
    <col min="3" max="3" width="12.5546875" style="49" customWidth="1"/>
    <col min="4" max="4" width="12.44140625" style="49" customWidth="1"/>
    <col min="5" max="5" width="14.6640625" style="49" customWidth="1"/>
    <col min="6" max="6" width="18.33203125" style="49" customWidth="1"/>
    <col min="7" max="7" width="24" style="49" customWidth="1"/>
    <col min="8" max="8" width="28.33203125" style="61" customWidth="1"/>
    <col min="9" max="9" width="14.88671875" style="106" bestFit="1" customWidth="1"/>
    <col min="10" max="13" width="21.109375" style="49" customWidth="1"/>
    <col min="14" max="14" width="13.44140625" style="49" bestFit="1" customWidth="1"/>
    <col min="15" max="15" width="8" style="49" bestFit="1" customWidth="1"/>
    <col min="16" max="20" width="9.109375" style="49"/>
    <col min="21" max="21" width="12" style="49" bestFit="1" customWidth="1"/>
    <col min="22" max="22" width="13.44140625" style="49" bestFit="1" customWidth="1"/>
    <col min="23" max="16384" width="9.109375" style="49"/>
  </cols>
  <sheetData>
    <row r="1" spans="1:13" ht="29.25" customHeight="1">
      <c r="A1" s="491" t="s">
        <v>509</v>
      </c>
      <c r="B1" s="491"/>
      <c r="C1" s="491"/>
      <c r="D1" s="491"/>
      <c r="E1" s="491"/>
      <c r="F1" s="491"/>
      <c r="G1" s="491"/>
      <c r="H1" s="491"/>
      <c r="I1" s="47"/>
      <c r="J1" s="48"/>
      <c r="K1" s="48"/>
      <c r="L1" s="48"/>
      <c r="M1" s="48"/>
    </row>
    <row r="2" spans="1:13" ht="43.2" customHeight="1">
      <c r="A2" s="492" t="s">
        <v>568</v>
      </c>
      <c r="B2" s="492"/>
      <c r="C2" s="492"/>
      <c r="D2" s="492"/>
      <c r="E2" s="492"/>
      <c r="F2" s="492"/>
      <c r="G2" s="492"/>
      <c r="H2" s="492"/>
      <c r="I2" s="50"/>
      <c r="J2" s="51"/>
      <c r="K2" s="51"/>
      <c r="L2" s="51"/>
      <c r="M2" s="51"/>
    </row>
    <row r="3" spans="1:13" ht="37.200000000000003" customHeight="1">
      <c r="A3" s="483" t="s">
        <v>467</v>
      </c>
      <c r="B3" s="483"/>
      <c r="C3" s="483"/>
      <c r="D3" s="483"/>
      <c r="E3" s="483"/>
      <c r="F3" s="483"/>
      <c r="G3" s="483"/>
      <c r="H3" s="483"/>
      <c r="I3" s="52"/>
      <c r="J3" s="53"/>
      <c r="K3" s="53"/>
      <c r="L3" s="53"/>
      <c r="M3" s="53"/>
    </row>
    <row r="4" spans="1:13" ht="14.25" customHeight="1">
      <c r="A4" s="484" t="str">
        <f>'ngay thang'!B12</f>
        <v>Tại ngày 29 tháng 02 năm 2024/ As at 29 February 2024</v>
      </c>
      <c r="B4" s="485"/>
      <c r="C4" s="485"/>
      <c r="D4" s="485"/>
      <c r="E4" s="485"/>
      <c r="F4" s="485"/>
      <c r="G4" s="485"/>
      <c r="H4" s="485"/>
      <c r="I4" s="54"/>
      <c r="J4" s="16"/>
      <c r="K4" s="16"/>
      <c r="L4" s="16"/>
      <c r="M4" s="16"/>
    </row>
    <row r="5" spans="1:13" ht="13.5" customHeight="1">
      <c r="A5" s="16"/>
      <c r="B5" s="16"/>
      <c r="C5" s="16"/>
      <c r="D5" s="16"/>
      <c r="E5" s="16"/>
      <c r="F5" s="16"/>
      <c r="G5" s="16"/>
      <c r="H5" s="55"/>
      <c r="I5" s="54"/>
      <c r="J5" s="16"/>
      <c r="K5" s="16"/>
      <c r="L5" s="16"/>
      <c r="M5" s="16"/>
    </row>
    <row r="6" spans="1:13" ht="31.5" customHeight="1">
      <c r="A6" s="493" t="s">
        <v>593</v>
      </c>
      <c r="B6" s="493"/>
      <c r="C6" s="496" t="s">
        <v>446</v>
      </c>
      <c r="D6" s="496"/>
      <c r="E6" s="496"/>
      <c r="F6" s="496"/>
      <c r="G6" s="496"/>
      <c r="H6" s="496"/>
      <c r="I6" s="56"/>
      <c r="J6" s="57"/>
      <c r="K6" s="57"/>
      <c r="L6" s="57"/>
      <c r="M6" s="57"/>
    </row>
    <row r="7" spans="1:13" ht="31.5" customHeight="1">
      <c r="A7" s="493" t="s">
        <v>241</v>
      </c>
      <c r="B7" s="493"/>
      <c r="C7" s="501" t="s">
        <v>594</v>
      </c>
      <c r="D7" s="501"/>
      <c r="E7" s="501"/>
      <c r="F7" s="501"/>
      <c r="G7" s="501"/>
      <c r="H7" s="501"/>
      <c r="I7" s="58"/>
      <c r="J7" s="59"/>
      <c r="K7" s="59"/>
      <c r="L7" s="59"/>
      <c r="M7" s="59"/>
    </row>
    <row r="8" spans="1:13" ht="31.5" customHeight="1">
      <c r="A8" s="493" t="s">
        <v>595</v>
      </c>
      <c r="B8" s="493"/>
      <c r="C8" s="496" t="s">
        <v>612</v>
      </c>
      <c r="D8" s="496"/>
      <c r="E8" s="496"/>
      <c r="F8" s="496"/>
      <c r="G8" s="496"/>
      <c r="H8" s="496"/>
      <c r="I8" s="56"/>
      <c r="J8" s="57"/>
      <c r="K8" s="57"/>
      <c r="L8" s="57"/>
      <c r="M8" s="57"/>
    </row>
    <row r="9" spans="1:13" ht="24.75" customHeight="1">
      <c r="A9" s="502" t="s">
        <v>596</v>
      </c>
      <c r="B9" s="493"/>
      <c r="C9" s="496" t="str">
        <f>'BCKetQuaHoatDong DT nuoc ngoai'!C9:D9</f>
        <v>Ngày 04 tháng 03 năm 2024
04 Mar 2024</v>
      </c>
      <c r="D9" s="496"/>
      <c r="E9" s="496"/>
      <c r="F9" s="496"/>
      <c r="G9" s="496"/>
      <c r="H9" s="496"/>
      <c r="I9" s="60"/>
      <c r="J9" s="60"/>
      <c r="K9" s="60"/>
      <c r="L9" s="60"/>
      <c r="M9" s="60"/>
    </row>
    <row r="10" spans="1:13" ht="9" customHeight="1">
      <c r="I10" s="62"/>
      <c r="J10" s="63"/>
      <c r="K10" s="63"/>
      <c r="L10" s="63"/>
      <c r="M10" s="63"/>
    </row>
    <row r="11" spans="1:13" ht="17.399999999999999" customHeight="1">
      <c r="A11" s="64" t="s">
        <v>492</v>
      </c>
      <c r="B11" s="64"/>
      <c r="C11" s="64"/>
      <c r="D11" s="64"/>
      <c r="E11" s="64"/>
      <c r="F11" s="64"/>
      <c r="G11" s="64"/>
      <c r="H11" s="55" t="s">
        <v>493</v>
      </c>
      <c r="I11" s="65"/>
      <c r="J11" s="66"/>
      <c r="K11" s="66"/>
      <c r="L11" s="66"/>
      <c r="M11" s="66"/>
    </row>
    <row r="12" spans="1:13" ht="59.25" customHeight="1">
      <c r="A12" s="488" t="s">
        <v>494</v>
      </c>
      <c r="B12" s="488" t="s">
        <v>495</v>
      </c>
      <c r="C12" s="488" t="s">
        <v>496</v>
      </c>
      <c r="D12" s="505" t="s">
        <v>497</v>
      </c>
      <c r="E12" s="506"/>
      <c r="F12" s="505" t="s">
        <v>498</v>
      </c>
      <c r="G12" s="506"/>
      <c r="H12" s="507" t="s">
        <v>499</v>
      </c>
      <c r="I12" s="67"/>
      <c r="J12" s="68"/>
      <c r="K12" s="68"/>
      <c r="L12" s="68"/>
      <c r="M12" s="68"/>
    </row>
    <row r="13" spans="1:13" ht="30" customHeight="1">
      <c r="A13" s="489"/>
      <c r="B13" s="489"/>
      <c r="C13" s="489"/>
      <c r="D13" s="31" t="s">
        <v>455</v>
      </c>
      <c r="E13" s="32" t="s">
        <v>472</v>
      </c>
      <c r="F13" s="31" t="s">
        <v>455</v>
      </c>
      <c r="G13" s="32" t="s">
        <v>472</v>
      </c>
      <c r="H13" s="508"/>
      <c r="I13" s="67"/>
      <c r="J13" s="68"/>
      <c r="K13" s="68"/>
      <c r="L13" s="68"/>
      <c r="M13" s="68"/>
    </row>
    <row r="14" spans="1:13" ht="39" customHeight="1">
      <c r="A14" s="33" t="s">
        <v>46</v>
      </c>
      <c r="B14" s="34" t="s">
        <v>500</v>
      </c>
      <c r="C14" s="33"/>
      <c r="D14" s="31"/>
      <c r="E14" s="32"/>
      <c r="F14" s="32"/>
      <c r="G14" s="32"/>
      <c r="H14" s="35"/>
      <c r="I14" s="67"/>
      <c r="J14" s="68"/>
      <c r="K14" s="68"/>
      <c r="L14" s="68"/>
      <c r="M14" s="68"/>
    </row>
    <row r="15" spans="1:13" ht="19.5" customHeight="1">
      <c r="A15" s="33">
        <v>1</v>
      </c>
      <c r="B15" s="33"/>
      <c r="C15" s="33"/>
      <c r="D15" s="31"/>
      <c r="E15" s="32"/>
      <c r="F15" s="32"/>
      <c r="G15" s="32"/>
      <c r="H15" s="35"/>
      <c r="I15" s="67"/>
      <c r="J15" s="68"/>
      <c r="K15" s="68"/>
      <c r="L15" s="68"/>
      <c r="M15" s="68"/>
    </row>
    <row r="16" spans="1:13" ht="33" customHeight="1">
      <c r="A16" s="33"/>
      <c r="B16" s="34" t="s">
        <v>422</v>
      </c>
      <c r="C16" s="33"/>
      <c r="D16" s="31"/>
      <c r="E16" s="32"/>
      <c r="F16" s="32"/>
      <c r="G16" s="32"/>
      <c r="H16" s="35"/>
      <c r="I16" s="67"/>
      <c r="J16" s="68"/>
      <c r="K16" s="68"/>
      <c r="L16" s="68"/>
      <c r="M16" s="68"/>
    </row>
    <row r="17" spans="1:13" ht="28.5" customHeight="1">
      <c r="A17" s="33" t="s">
        <v>56</v>
      </c>
      <c r="B17" s="34" t="s">
        <v>501</v>
      </c>
      <c r="C17" s="33"/>
      <c r="D17" s="31"/>
      <c r="E17" s="32"/>
      <c r="F17" s="32"/>
      <c r="G17" s="32"/>
      <c r="H17" s="35"/>
      <c r="I17" s="67"/>
      <c r="J17" s="68"/>
      <c r="K17" s="68"/>
      <c r="L17" s="68"/>
      <c r="M17" s="68"/>
    </row>
    <row r="18" spans="1:13" ht="19.5" customHeight="1">
      <c r="A18" s="33">
        <v>1</v>
      </c>
      <c r="B18" s="34"/>
      <c r="C18" s="33"/>
      <c r="D18" s="31"/>
      <c r="E18" s="32"/>
      <c r="F18" s="32"/>
      <c r="G18" s="32"/>
      <c r="H18" s="35"/>
      <c r="I18" s="67"/>
      <c r="J18" s="68"/>
      <c r="K18" s="68"/>
      <c r="L18" s="68"/>
      <c r="M18" s="68"/>
    </row>
    <row r="19" spans="1:13" ht="34.5" customHeight="1">
      <c r="A19" s="33"/>
      <c r="B19" s="34" t="s">
        <v>422</v>
      </c>
      <c r="C19" s="33"/>
      <c r="D19" s="31"/>
      <c r="E19" s="32"/>
      <c r="F19" s="32"/>
      <c r="G19" s="32"/>
      <c r="H19" s="35"/>
      <c r="I19" s="67"/>
      <c r="J19" s="68"/>
      <c r="K19" s="68"/>
      <c r="L19" s="68"/>
      <c r="M19" s="68"/>
    </row>
    <row r="20" spans="1:13" ht="30" customHeight="1">
      <c r="A20" s="69" t="s">
        <v>133</v>
      </c>
      <c r="B20" s="70" t="s">
        <v>502</v>
      </c>
      <c r="C20" s="71"/>
      <c r="D20" s="70"/>
      <c r="E20" s="72"/>
      <c r="F20" s="73"/>
      <c r="G20" s="73"/>
      <c r="H20" s="74"/>
      <c r="I20" s="36"/>
      <c r="J20" s="36"/>
      <c r="K20" s="75"/>
      <c r="L20" s="75"/>
      <c r="M20" s="75"/>
    </row>
    <row r="21" spans="1:13" ht="30" customHeight="1">
      <c r="A21" s="69">
        <v>1</v>
      </c>
      <c r="B21" s="70"/>
      <c r="C21" s="71"/>
      <c r="D21" s="70"/>
      <c r="E21" s="72"/>
      <c r="F21" s="73"/>
      <c r="G21" s="73"/>
      <c r="H21" s="74"/>
      <c r="I21" s="36"/>
      <c r="J21" s="36"/>
      <c r="K21" s="75"/>
      <c r="L21" s="75"/>
      <c r="M21" s="75"/>
    </row>
    <row r="22" spans="1:13" s="80" customFormat="1" ht="26.4">
      <c r="A22" s="76"/>
      <c r="B22" s="70" t="s">
        <v>422</v>
      </c>
      <c r="C22" s="71"/>
      <c r="D22" s="77"/>
      <c r="E22" s="78"/>
      <c r="F22" s="79"/>
      <c r="G22" s="79"/>
      <c r="H22" s="74"/>
    </row>
    <row r="23" spans="1:13" s="83" customFormat="1" ht="26.4">
      <c r="A23" s="69" t="s">
        <v>259</v>
      </c>
      <c r="B23" s="70" t="s">
        <v>503</v>
      </c>
      <c r="C23" s="71"/>
      <c r="D23" s="77"/>
      <c r="E23" s="78"/>
      <c r="F23" s="81"/>
      <c r="G23" s="81"/>
      <c r="H23" s="82"/>
    </row>
    <row r="24" spans="1:13" s="83" customFormat="1" ht="14.4">
      <c r="A24" s="69">
        <v>1</v>
      </c>
      <c r="B24" s="70"/>
      <c r="C24" s="71"/>
      <c r="D24" s="77"/>
      <c r="E24" s="78"/>
      <c r="F24" s="81"/>
      <c r="G24" s="81"/>
      <c r="H24" s="82"/>
    </row>
    <row r="25" spans="1:13" s="83" customFormat="1" ht="26.4">
      <c r="A25" s="76"/>
      <c r="B25" s="70" t="s">
        <v>422</v>
      </c>
      <c r="C25" s="84"/>
      <c r="D25" s="84"/>
      <c r="E25" s="85"/>
      <c r="F25" s="85"/>
      <c r="G25" s="85"/>
      <c r="H25" s="82"/>
    </row>
    <row r="26" spans="1:13" s="83" customFormat="1" ht="26.4">
      <c r="A26" s="69" t="s">
        <v>139</v>
      </c>
      <c r="B26" s="70" t="s">
        <v>504</v>
      </c>
      <c r="C26" s="77"/>
      <c r="D26" s="77"/>
      <c r="E26" s="78"/>
      <c r="F26" s="78"/>
      <c r="G26" s="78"/>
      <c r="H26" s="82"/>
    </row>
    <row r="27" spans="1:13" s="83" customFormat="1" ht="14.4">
      <c r="A27" s="69">
        <v>1</v>
      </c>
      <c r="B27" s="76"/>
      <c r="C27" s="86"/>
      <c r="D27" s="86"/>
      <c r="E27" s="87"/>
      <c r="F27" s="88"/>
      <c r="G27" s="88"/>
      <c r="H27" s="89"/>
    </row>
    <row r="28" spans="1:13" s="92" customFormat="1" ht="26.4">
      <c r="A28" s="76"/>
      <c r="B28" s="70" t="s">
        <v>422</v>
      </c>
      <c r="C28" s="90"/>
      <c r="D28" s="77"/>
      <c r="E28" s="78"/>
      <c r="F28" s="79"/>
      <c r="G28" s="79"/>
      <c r="H28" s="91"/>
    </row>
    <row r="29" spans="1:13" s="80" customFormat="1" ht="26.4">
      <c r="A29" s="69" t="s">
        <v>67</v>
      </c>
      <c r="B29" s="70" t="s">
        <v>505</v>
      </c>
      <c r="C29" s="71"/>
      <c r="D29" s="77"/>
      <c r="E29" s="78"/>
      <c r="F29" s="81"/>
      <c r="G29" s="81"/>
      <c r="H29" s="82"/>
    </row>
    <row r="30" spans="1:13" s="80" customFormat="1" ht="14.4">
      <c r="A30" s="69">
        <v>1</v>
      </c>
      <c r="B30" s="76"/>
      <c r="C30" s="93"/>
      <c r="D30" s="93"/>
      <c r="E30" s="94"/>
      <c r="F30" s="95"/>
      <c r="G30" s="95"/>
      <c r="H30" s="96"/>
    </row>
    <row r="31" spans="1:13" s="92" customFormat="1" ht="26.4">
      <c r="A31" s="70"/>
      <c r="B31" s="70" t="s">
        <v>422</v>
      </c>
      <c r="C31" s="77"/>
      <c r="D31" s="77"/>
      <c r="E31" s="78"/>
      <c r="F31" s="79"/>
      <c r="G31" s="79"/>
      <c r="H31" s="91"/>
    </row>
    <row r="32" spans="1:13" s="80" customFormat="1" ht="26.4">
      <c r="A32" s="69" t="s">
        <v>142</v>
      </c>
      <c r="B32" s="70" t="s">
        <v>506</v>
      </c>
      <c r="C32" s="90"/>
      <c r="D32" s="77"/>
      <c r="E32" s="78"/>
      <c r="F32" s="85"/>
      <c r="G32" s="85"/>
      <c r="H32" s="91"/>
      <c r="I32" s="97"/>
    </row>
    <row r="33" spans="1:13">
      <c r="A33" s="98"/>
      <c r="B33" s="98"/>
      <c r="C33" s="99"/>
      <c r="D33" s="100"/>
      <c r="E33" s="101"/>
      <c r="F33" s="102"/>
      <c r="G33" s="102"/>
      <c r="H33" s="103"/>
      <c r="I33" s="104"/>
      <c r="J33" s="105"/>
      <c r="K33" s="105"/>
      <c r="L33" s="105"/>
      <c r="M33" s="105"/>
    </row>
    <row r="34" spans="1:13">
      <c r="A34" s="497" t="s">
        <v>465</v>
      </c>
      <c r="B34" s="497"/>
      <c r="C34" s="497"/>
      <c r="D34" s="497"/>
      <c r="E34" s="497"/>
      <c r="F34" s="497"/>
      <c r="G34" s="497"/>
    </row>
    <row r="36" spans="1:13" ht="12.75" customHeight="1">
      <c r="A36" s="206" t="s">
        <v>627</v>
      </c>
      <c r="B36" s="107"/>
      <c r="F36" s="503" t="s">
        <v>628</v>
      </c>
      <c r="G36" s="503"/>
      <c r="H36" s="503"/>
      <c r="I36" s="44"/>
      <c r="J36" s="44"/>
      <c r="K36" s="44"/>
      <c r="L36" s="44"/>
      <c r="M36" s="44"/>
    </row>
    <row r="37" spans="1:13">
      <c r="A37" s="37" t="s">
        <v>176</v>
      </c>
      <c r="B37" s="38"/>
      <c r="F37" s="504" t="s">
        <v>177</v>
      </c>
      <c r="G37" s="504"/>
      <c r="H37" s="504"/>
      <c r="I37" s="44"/>
      <c r="J37" s="44"/>
      <c r="K37" s="44"/>
      <c r="L37" s="44"/>
      <c r="M37" s="44"/>
    </row>
    <row r="38" spans="1:13">
      <c r="A38" s="108"/>
      <c r="B38" s="108"/>
      <c r="D38" s="109"/>
      <c r="E38" s="109"/>
      <c r="F38" s="109"/>
      <c r="G38" s="109"/>
      <c r="I38" s="62"/>
      <c r="J38" s="63"/>
      <c r="K38" s="63"/>
      <c r="L38" s="63"/>
      <c r="M38" s="63"/>
    </row>
    <row r="39" spans="1:13">
      <c r="A39" s="108"/>
      <c r="B39" s="108"/>
      <c r="D39" s="109"/>
      <c r="E39" s="109"/>
      <c r="F39" s="109"/>
      <c r="G39" s="109"/>
      <c r="I39" s="62"/>
      <c r="J39" s="63"/>
      <c r="K39" s="63"/>
      <c r="L39" s="63"/>
      <c r="M39" s="63"/>
    </row>
    <row r="40" spans="1:13">
      <c r="A40" s="108"/>
      <c r="B40" s="108"/>
      <c r="D40" s="109"/>
      <c r="E40" s="109"/>
      <c r="F40" s="109"/>
      <c r="G40" s="109"/>
      <c r="I40" s="62"/>
      <c r="J40" s="63"/>
      <c r="K40" s="63"/>
      <c r="L40" s="63"/>
      <c r="M40" s="63"/>
    </row>
    <row r="41" spans="1:13">
      <c r="A41" s="108"/>
      <c r="B41" s="108"/>
      <c r="D41" s="109"/>
      <c r="E41" s="109"/>
      <c r="F41" s="109"/>
      <c r="G41" s="109"/>
      <c r="I41" s="62"/>
      <c r="J41" s="63"/>
      <c r="K41" s="63"/>
      <c r="L41" s="63"/>
      <c r="M41" s="63"/>
    </row>
    <row r="42" spans="1:13">
      <c r="A42" s="108"/>
      <c r="B42" s="108"/>
      <c r="D42" s="109"/>
      <c r="E42" s="109"/>
      <c r="F42" s="109"/>
      <c r="G42" s="109"/>
      <c r="I42" s="62"/>
      <c r="J42" s="63"/>
      <c r="K42" s="63"/>
      <c r="L42" s="63"/>
      <c r="M42" s="63"/>
    </row>
    <row r="43" spans="1:13">
      <c r="A43" s="108"/>
      <c r="B43" s="108"/>
      <c r="D43" s="109"/>
      <c r="E43" s="109"/>
      <c r="F43" s="109"/>
      <c r="G43" s="109"/>
      <c r="I43" s="62"/>
      <c r="J43" s="63"/>
      <c r="K43" s="63"/>
      <c r="L43" s="63"/>
      <c r="M43" s="63"/>
    </row>
    <row r="44" spans="1:13">
      <c r="A44" s="108"/>
      <c r="B44" s="108"/>
      <c r="D44" s="109"/>
      <c r="E44" s="109"/>
      <c r="F44" s="109"/>
      <c r="G44" s="109"/>
      <c r="I44" s="62"/>
      <c r="J44" s="63"/>
      <c r="K44" s="63"/>
      <c r="L44" s="63"/>
      <c r="M44" s="63"/>
    </row>
    <row r="45" spans="1:13">
      <c r="A45" s="108"/>
      <c r="B45" s="108"/>
      <c r="D45" s="109"/>
      <c r="E45" s="109"/>
      <c r="F45" s="109"/>
      <c r="G45" s="109"/>
      <c r="I45" s="62"/>
      <c r="J45" s="63"/>
      <c r="K45" s="63"/>
      <c r="L45" s="63"/>
      <c r="M45" s="63"/>
    </row>
    <row r="46" spans="1:13">
      <c r="A46" s="108"/>
      <c r="B46" s="108"/>
      <c r="D46" s="109"/>
      <c r="E46" s="109"/>
      <c r="F46" s="109"/>
      <c r="G46" s="109"/>
      <c r="I46" s="62"/>
      <c r="J46" s="63"/>
      <c r="K46" s="63"/>
      <c r="L46" s="63"/>
      <c r="M46" s="63"/>
    </row>
    <row r="47" spans="1:13">
      <c r="A47" s="39" t="s">
        <v>480</v>
      </c>
      <c r="B47" s="39"/>
      <c r="C47" s="110"/>
      <c r="D47" s="40"/>
      <c r="E47" s="41"/>
      <c r="F47" s="111" t="s">
        <v>507</v>
      </c>
      <c r="G47" s="112"/>
      <c r="H47" s="40"/>
      <c r="I47" s="42"/>
      <c r="J47" s="41"/>
      <c r="K47" s="41"/>
      <c r="L47" s="41"/>
      <c r="M47" s="41"/>
    </row>
    <row r="48" spans="1:13">
      <c r="A48" s="11" t="s">
        <v>599</v>
      </c>
      <c r="B48" s="11"/>
      <c r="D48" s="43"/>
      <c r="E48" s="43"/>
      <c r="F48" s="113"/>
      <c r="G48" s="113"/>
      <c r="H48" s="43"/>
      <c r="I48" s="44"/>
      <c r="J48" s="43"/>
      <c r="K48" s="43"/>
      <c r="L48" s="43"/>
      <c r="M48" s="43"/>
    </row>
    <row r="49" spans="1:13">
      <c r="A49" s="37" t="s">
        <v>237</v>
      </c>
      <c r="B49" s="37"/>
      <c r="D49" s="45"/>
      <c r="E49" s="45"/>
      <c r="F49" s="46"/>
      <c r="G49" s="46"/>
      <c r="H49" s="43"/>
      <c r="I49" s="44"/>
      <c r="J49" s="43"/>
      <c r="K49" s="43"/>
      <c r="L49" s="43"/>
      <c r="M49" s="43"/>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70"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2" sqref="C12:F12"/>
    </sheetView>
  </sheetViews>
  <sheetFormatPr defaultColWidth="9.109375" defaultRowHeight="13.8"/>
  <cols>
    <col min="1" max="1" width="7.88671875" style="178" customWidth="1"/>
    <col min="2" max="2" width="15.6640625" style="178" customWidth="1"/>
    <col min="3" max="3" width="33.88671875" style="178" customWidth="1"/>
    <col min="4" max="4" width="32" style="178" customWidth="1"/>
    <col min="5" max="9" width="9.109375" style="178"/>
    <col min="10" max="14" width="9.109375" style="200"/>
    <col min="15" max="16384" width="9.109375" style="178"/>
  </cols>
  <sheetData>
    <row r="2" spans="1:12" ht="17.399999999999999">
      <c r="B2" s="179" t="s">
        <v>554</v>
      </c>
    </row>
    <row r="3" spans="1:12" ht="18">
      <c r="B3" s="180" t="s">
        <v>543</v>
      </c>
    </row>
    <row r="4" spans="1:12" ht="18">
      <c r="B4" s="181"/>
      <c r="C4" s="182" t="s">
        <v>544</v>
      </c>
      <c r="D4" s="183" t="s">
        <v>545</v>
      </c>
    </row>
    <row r="5" spans="1:12" ht="18">
      <c r="B5" s="181"/>
      <c r="C5" s="184" t="s">
        <v>546</v>
      </c>
      <c r="D5" s="185" t="s">
        <v>547</v>
      </c>
    </row>
    <row r="6" spans="1:12" ht="18">
      <c r="B6" s="181"/>
      <c r="C6" s="182" t="s">
        <v>548</v>
      </c>
      <c r="D6" s="183">
        <v>2</v>
      </c>
      <c r="J6" s="200" t="s">
        <v>545</v>
      </c>
    </row>
    <row r="7" spans="1:12" ht="18">
      <c r="B7" s="181"/>
      <c r="C7" s="184" t="s">
        <v>549</v>
      </c>
      <c r="D7" s="186"/>
    </row>
    <row r="8" spans="1:12" ht="18">
      <c r="B8" s="181"/>
      <c r="C8" s="182" t="s">
        <v>550</v>
      </c>
      <c r="D8" s="183">
        <v>2024</v>
      </c>
      <c r="J8" s="200" t="s">
        <v>551</v>
      </c>
    </row>
    <row r="9" spans="1:12" ht="18">
      <c r="B9" s="181"/>
      <c r="C9" s="187" t="s">
        <v>552</v>
      </c>
      <c r="D9" s="188">
        <f>D8</f>
        <v>2024</v>
      </c>
      <c r="J9" s="200" t="s">
        <v>553</v>
      </c>
    </row>
    <row r="10" spans="1:12" ht="18">
      <c r="B10" s="181"/>
      <c r="C10" s="187"/>
      <c r="D10" s="188"/>
    </row>
    <row r="11" spans="1:12" ht="34.5" customHeight="1">
      <c r="A11" s="424" t="s">
        <v>244</v>
      </c>
      <c r="B11" s="424"/>
      <c r="C11" s="424" t="s">
        <v>612</v>
      </c>
      <c r="D11" s="424"/>
      <c r="E11" s="424"/>
      <c r="F11" s="424"/>
    </row>
    <row r="12" spans="1:12" ht="26.25" customHeight="1">
      <c r="A12" s="424" t="s">
        <v>242</v>
      </c>
      <c r="B12" s="424"/>
      <c r="C12" s="424" t="s">
        <v>446</v>
      </c>
      <c r="D12" s="424"/>
      <c r="E12" s="424"/>
      <c r="F12" s="424"/>
    </row>
    <row r="13" spans="1:12" ht="48" customHeight="1">
      <c r="A13" s="422" t="s">
        <v>241</v>
      </c>
      <c r="B13" s="422"/>
      <c r="C13" s="422" t="s">
        <v>243</v>
      </c>
      <c r="D13" s="422"/>
      <c r="E13" s="422"/>
      <c r="F13" s="422"/>
      <c r="J13" s="200">
        <v>1</v>
      </c>
      <c r="K13" s="200" t="s">
        <v>46</v>
      </c>
    </row>
    <row r="14" spans="1:12" ht="34.5" customHeight="1">
      <c r="A14" s="422" t="s">
        <v>245</v>
      </c>
      <c r="B14" s="422"/>
      <c r="C14" s="423">
        <v>45355</v>
      </c>
      <c r="D14" s="423"/>
      <c r="E14" s="423"/>
      <c r="F14" s="423"/>
    </row>
    <row r="15" spans="1:12">
      <c r="B15" s="189"/>
      <c r="J15" s="200">
        <v>4</v>
      </c>
      <c r="K15" s="200" t="s">
        <v>135</v>
      </c>
    </row>
    <row r="16" spans="1:12">
      <c r="D16" s="189" t="s">
        <v>555</v>
      </c>
      <c r="J16" s="200">
        <v>5</v>
      </c>
      <c r="K16" s="201"/>
      <c r="L16" s="201"/>
    </row>
    <row r="17" spans="2:12">
      <c r="D17" s="189" t="s">
        <v>556</v>
      </c>
      <c r="K17" s="201"/>
      <c r="L17" s="201"/>
    </row>
    <row r="18" spans="2:12" ht="14.4">
      <c r="B18" s="190" t="s">
        <v>602</v>
      </c>
      <c r="C18" s="190" t="s">
        <v>603</v>
      </c>
      <c r="D18" s="190" t="s">
        <v>604</v>
      </c>
      <c r="J18" s="200">
        <v>6</v>
      </c>
      <c r="K18" s="201"/>
      <c r="L18" s="201"/>
    </row>
    <row r="19" spans="2:12" ht="27.6">
      <c r="B19" s="191">
        <v>1</v>
      </c>
      <c r="C19" s="192" t="s">
        <v>605</v>
      </c>
      <c r="D19" s="193" t="s">
        <v>562</v>
      </c>
      <c r="K19" s="201"/>
      <c r="L19" s="201"/>
    </row>
    <row r="20" spans="2:12" ht="27.6">
      <c r="B20" s="191">
        <v>2</v>
      </c>
      <c r="C20" s="192" t="s">
        <v>606</v>
      </c>
      <c r="D20" s="193" t="s">
        <v>563</v>
      </c>
      <c r="K20" s="201"/>
      <c r="L20" s="201"/>
    </row>
    <row r="21" spans="2:12" ht="54.75" customHeight="1">
      <c r="B21" s="191" t="s">
        <v>78</v>
      </c>
      <c r="C21" s="192" t="s">
        <v>566</v>
      </c>
      <c r="D21" s="193"/>
      <c r="K21" s="201"/>
      <c r="L21" s="201"/>
    </row>
    <row r="22" spans="2:12" ht="27.6">
      <c r="B22" s="191">
        <v>3</v>
      </c>
      <c r="C22" s="194" t="s">
        <v>607</v>
      </c>
      <c r="D22" s="193" t="s">
        <v>558</v>
      </c>
      <c r="J22" s="200">
        <v>7</v>
      </c>
      <c r="K22" s="201"/>
      <c r="L22" s="201"/>
    </row>
    <row r="23" spans="2:12" ht="27.6">
      <c r="B23" s="191">
        <v>4</v>
      </c>
      <c r="C23" s="194" t="s">
        <v>608</v>
      </c>
      <c r="D23" s="193" t="s">
        <v>557</v>
      </c>
      <c r="J23" s="200">
        <v>8</v>
      </c>
      <c r="K23" s="201"/>
      <c r="L23" s="201"/>
    </row>
    <row r="24" spans="2:12" ht="27.6">
      <c r="B24" s="191">
        <v>5</v>
      </c>
      <c r="C24" s="194" t="s">
        <v>609</v>
      </c>
      <c r="D24" s="193" t="s">
        <v>559</v>
      </c>
      <c r="J24" s="200">
        <v>9</v>
      </c>
      <c r="K24" s="201"/>
      <c r="L24" s="201"/>
    </row>
    <row r="25" spans="2:12" ht="55.2">
      <c r="B25" s="191">
        <v>6</v>
      </c>
      <c r="C25" s="194" t="s">
        <v>610</v>
      </c>
      <c r="D25" s="193" t="s">
        <v>560</v>
      </c>
      <c r="J25" s="200">
        <v>10</v>
      </c>
      <c r="K25" s="201"/>
      <c r="L25" s="201"/>
    </row>
    <row r="26" spans="2:12" ht="14.4">
      <c r="B26" s="191">
        <v>7</v>
      </c>
      <c r="C26" s="194" t="s">
        <v>611</v>
      </c>
      <c r="D26" s="193" t="s">
        <v>561</v>
      </c>
      <c r="J26" s="200">
        <v>11</v>
      </c>
      <c r="K26" s="201"/>
      <c r="L26" s="201"/>
    </row>
    <row r="27" spans="2:12" ht="55.2">
      <c r="B27" s="191">
        <v>8</v>
      </c>
      <c r="C27" s="194" t="s">
        <v>610</v>
      </c>
      <c r="D27" s="193" t="s">
        <v>560</v>
      </c>
    </row>
    <row r="28" spans="2:12" ht="87" customHeight="1">
      <c r="B28" s="191" t="s">
        <v>86</v>
      </c>
      <c r="C28" s="192" t="s">
        <v>564</v>
      </c>
      <c r="D28" s="195" t="s">
        <v>565</v>
      </c>
    </row>
    <row r="31" spans="2:12" ht="28.5" customHeight="1">
      <c r="B31" s="196"/>
      <c r="D31" s="196"/>
    </row>
    <row r="32" spans="2:12">
      <c r="B32" s="197"/>
      <c r="D32" s="197"/>
    </row>
    <row r="33" spans="2:4" ht="14.4">
      <c r="B33" s="198"/>
      <c r="D33" s="198"/>
    </row>
    <row r="34" spans="2:4" ht="14.4">
      <c r="B34" s="198"/>
      <c r="D34" s="198"/>
    </row>
    <row r="35" spans="2:4">
      <c r="B35" s="199"/>
      <c r="D35" s="189"/>
    </row>
    <row r="36" spans="2:4">
      <c r="B36" s="199"/>
      <c r="D36" s="199"/>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topLeftCell="A13" zoomScale="85" zoomScaleNormal="85" zoomScaleSheetLayoutView="85" workbookViewId="0">
      <selection activeCell="D14" sqref="D14:G48"/>
    </sheetView>
  </sheetViews>
  <sheetFormatPr defaultColWidth="9.109375" defaultRowHeight="13.2"/>
  <cols>
    <col min="1" max="1" width="49.33203125" style="212" customWidth="1"/>
    <col min="2" max="2" width="14.33203125" style="212" customWidth="1"/>
    <col min="3" max="3" width="9.109375" style="212"/>
    <col min="4" max="4" width="21.5546875" style="235" customWidth="1"/>
    <col min="5" max="5" width="22.109375" style="235" customWidth="1"/>
    <col min="6" max="6" width="20.44140625" style="235" customWidth="1"/>
    <col min="7" max="7" width="18.44140625" style="235" customWidth="1"/>
    <col min="8" max="8" width="19.6640625" style="212" customWidth="1"/>
    <col min="9" max="9" width="14.6640625" style="212" bestFit="1" customWidth="1"/>
    <col min="10" max="10" width="14.6640625" style="212" customWidth="1"/>
    <col min="11" max="12" width="12.88671875" style="212" customWidth="1"/>
    <col min="13" max="13" width="17.5546875" style="212" customWidth="1"/>
    <col min="14" max="14" width="17.5546875" style="212" bestFit="1" customWidth="1"/>
    <col min="15" max="15" width="21.109375" style="212" customWidth="1"/>
    <col min="16" max="16" width="13.44140625" style="212" bestFit="1" customWidth="1"/>
    <col min="17" max="16384" width="9.109375" style="212"/>
  </cols>
  <sheetData>
    <row r="1" spans="1:19" ht="33" customHeight="1">
      <c r="A1" s="431" t="s">
        <v>233</v>
      </c>
      <c r="B1" s="431"/>
      <c r="C1" s="431"/>
      <c r="D1" s="431"/>
      <c r="E1" s="431"/>
      <c r="F1" s="431"/>
      <c r="G1" s="431"/>
    </row>
    <row r="2" spans="1:19" ht="27.75" customHeight="1">
      <c r="A2" s="432" t="s">
        <v>171</v>
      </c>
      <c r="B2" s="432"/>
      <c r="C2" s="432"/>
      <c r="D2" s="432"/>
      <c r="E2" s="432"/>
      <c r="F2" s="432"/>
      <c r="G2" s="432"/>
    </row>
    <row r="3" spans="1:19">
      <c r="A3" s="433" t="s">
        <v>172</v>
      </c>
      <c r="B3" s="433"/>
      <c r="C3" s="433"/>
      <c r="D3" s="433"/>
      <c r="E3" s="433"/>
      <c r="F3" s="433"/>
      <c r="G3" s="433"/>
    </row>
    <row r="4" spans="1:19" ht="18.75" customHeight="1">
      <c r="A4" s="433"/>
      <c r="B4" s="433"/>
      <c r="C4" s="433"/>
      <c r="D4" s="433"/>
      <c r="E4" s="433"/>
      <c r="F4" s="433"/>
      <c r="G4" s="433"/>
    </row>
    <row r="5" spans="1:19">
      <c r="A5" s="434" t="str">
        <f>'ngay thang'!B10</f>
        <v>Tháng 02 năm 2024/February 2024</v>
      </c>
      <c r="B5" s="434"/>
      <c r="C5" s="434"/>
      <c r="D5" s="434"/>
      <c r="E5" s="434"/>
      <c r="F5" s="434"/>
      <c r="G5" s="434"/>
    </row>
    <row r="6" spans="1:19">
      <c r="A6" s="229"/>
      <c r="B6" s="229"/>
      <c r="C6" s="229"/>
      <c r="D6" s="327"/>
      <c r="E6" s="327"/>
      <c r="F6" s="327"/>
    </row>
    <row r="7" spans="1:19" ht="30" customHeight="1">
      <c r="A7" s="236" t="s">
        <v>613</v>
      </c>
      <c r="B7" s="430" t="s">
        <v>614</v>
      </c>
      <c r="C7" s="430"/>
      <c r="D7" s="430"/>
      <c r="E7" s="430"/>
      <c r="F7" s="237"/>
      <c r="G7" s="237"/>
    </row>
    <row r="8" spans="1:19" ht="30" customHeight="1">
      <c r="A8" s="238" t="s">
        <v>615</v>
      </c>
      <c r="B8" s="429" t="s">
        <v>616</v>
      </c>
      <c r="C8" s="429"/>
      <c r="D8" s="429"/>
      <c r="E8" s="429"/>
      <c r="F8" s="239"/>
      <c r="G8" s="239"/>
    </row>
    <row r="9" spans="1:19" ht="30" customHeight="1">
      <c r="A9" s="236" t="s">
        <v>617</v>
      </c>
      <c r="B9" s="430" t="s">
        <v>618</v>
      </c>
      <c r="C9" s="430"/>
      <c r="D9" s="430"/>
      <c r="E9" s="430"/>
      <c r="F9" s="237"/>
      <c r="G9" s="237"/>
    </row>
    <row r="10" spans="1:19" ht="30" customHeight="1">
      <c r="A10" s="238" t="s">
        <v>619</v>
      </c>
      <c r="B10" s="429" t="str">
        <f>'ngay thang'!B14</f>
        <v>Ngày 04 tháng 03 năm 2024
04 Mar 2024</v>
      </c>
      <c r="C10" s="429"/>
      <c r="D10" s="429"/>
      <c r="E10" s="429"/>
      <c r="F10" s="239"/>
      <c r="G10" s="239"/>
    </row>
    <row r="12" spans="1:19" ht="33.75" customHeight="1">
      <c r="A12" s="427" t="s">
        <v>173</v>
      </c>
      <c r="B12" s="427" t="s">
        <v>174</v>
      </c>
      <c r="C12" s="427" t="s">
        <v>175</v>
      </c>
      <c r="D12" s="425" t="s">
        <v>643</v>
      </c>
      <c r="E12" s="426"/>
      <c r="F12" s="425" t="s">
        <v>625</v>
      </c>
      <c r="G12" s="426"/>
    </row>
    <row r="13" spans="1:19" ht="53.25" customHeight="1">
      <c r="A13" s="428"/>
      <c r="B13" s="428"/>
      <c r="C13" s="428"/>
      <c r="D13" s="230" t="s">
        <v>287</v>
      </c>
      <c r="E13" s="230" t="s">
        <v>288</v>
      </c>
      <c r="F13" s="230" t="s">
        <v>289</v>
      </c>
      <c r="G13" s="230" t="s">
        <v>290</v>
      </c>
      <c r="Q13" s="219"/>
      <c r="R13" s="219"/>
      <c r="S13" s="219"/>
    </row>
    <row r="14" spans="1:19" ht="26.4">
      <c r="A14" s="240" t="s">
        <v>291</v>
      </c>
      <c r="B14" s="210" t="s">
        <v>16</v>
      </c>
      <c r="C14" s="210"/>
      <c r="D14" s="351">
        <v>6396668748</v>
      </c>
      <c r="E14" s="351">
        <v>9768587478</v>
      </c>
      <c r="F14" s="351">
        <v>3371918730</v>
      </c>
      <c r="G14" s="351">
        <v>3371918730</v>
      </c>
      <c r="J14" s="219"/>
      <c r="K14" s="219"/>
      <c r="L14" s="219"/>
      <c r="M14" s="219"/>
      <c r="N14" s="219"/>
      <c r="O14" s="219"/>
      <c r="P14" s="219"/>
      <c r="Q14" s="211"/>
    </row>
    <row r="15" spans="1:19" ht="26.4">
      <c r="A15" s="208" t="s">
        <v>292</v>
      </c>
      <c r="B15" s="210" t="s">
        <v>17</v>
      </c>
      <c r="C15" s="210"/>
      <c r="D15" s="352"/>
      <c r="E15" s="352"/>
      <c r="F15" s="352"/>
      <c r="G15" s="352"/>
      <c r="H15" s="241"/>
      <c r="I15" s="219"/>
      <c r="J15" s="219"/>
      <c r="K15" s="219"/>
      <c r="L15" s="219"/>
      <c r="M15" s="219"/>
      <c r="N15" s="219"/>
      <c r="O15" s="219"/>
      <c r="P15" s="219"/>
      <c r="Q15" s="211"/>
    </row>
    <row r="16" spans="1:19" ht="26.4">
      <c r="A16" s="208" t="s">
        <v>293</v>
      </c>
      <c r="B16" s="210" t="s">
        <v>18</v>
      </c>
      <c r="C16" s="210"/>
      <c r="D16" s="352">
        <v>2882148</v>
      </c>
      <c r="E16" s="352">
        <v>4502178</v>
      </c>
      <c r="F16" s="352">
        <v>1620030</v>
      </c>
      <c r="G16" s="352">
        <v>1620030</v>
      </c>
      <c r="H16" s="241"/>
      <c r="I16" s="219"/>
      <c r="J16" s="219"/>
      <c r="K16" s="219"/>
      <c r="L16" s="219"/>
      <c r="M16" s="219"/>
      <c r="N16" s="219"/>
      <c r="O16" s="219"/>
      <c r="P16" s="219"/>
      <c r="Q16" s="211"/>
    </row>
    <row r="17" spans="1:19" ht="26.4">
      <c r="A17" s="208" t="s">
        <v>294</v>
      </c>
      <c r="B17" s="210" t="s">
        <v>27</v>
      </c>
      <c r="C17" s="210"/>
      <c r="D17" s="352">
        <v>234355785</v>
      </c>
      <c r="E17" s="352">
        <v>3004298129</v>
      </c>
      <c r="F17" s="352">
        <v>2769942344</v>
      </c>
      <c r="G17" s="352">
        <v>2769942344</v>
      </c>
      <c r="H17" s="241"/>
      <c r="I17" s="219"/>
      <c r="J17" s="219"/>
      <c r="K17" s="219"/>
      <c r="L17" s="219"/>
      <c r="M17" s="219"/>
      <c r="N17" s="219"/>
      <c r="O17" s="219"/>
      <c r="P17" s="219"/>
      <c r="Q17" s="211"/>
    </row>
    <row r="18" spans="1:19" ht="39.6">
      <c r="A18" s="208" t="s">
        <v>295</v>
      </c>
      <c r="B18" s="210" t="s">
        <v>28</v>
      </c>
      <c r="C18" s="210"/>
      <c r="D18" s="352">
        <v>6159430815</v>
      </c>
      <c r="E18" s="352">
        <v>6759787171</v>
      </c>
      <c r="F18" s="352">
        <v>600356356</v>
      </c>
      <c r="G18" s="352">
        <v>600356356</v>
      </c>
      <c r="J18" s="219"/>
      <c r="K18" s="219"/>
      <c r="L18" s="219"/>
      <c r="M18" s="219"/>
      <c r="N18" s="219"/>
      <c r="O18" s="219"/>
      <c r="P18" s="219"/>
      <c r="Q18" s="211"/>
    </row>
    <row r="19" spans="1:19" ht="26.4">
      <c r="A19" s="208" t="s">
        <v>296</v>
      </c>
      <c r="B19" s="210" t="s">
        <v>29</v>
      </c>
      <c r="C19" s="210"/>
      <c r="D19" s="352"/>
      <c r="E19" s="352"/>
      <c r="F19" s="352"/>
      <c r="G19" s="352"/>
      <c r="J19" s="219"/>
      <c r="K19" s="219"/>
      <c r="L19" s="219"/>
      <c r="M19" s="219"/>
      <c r="N19" s="219"/>
      <c r="O19" s="219"/>
      <c r="P19" s="219"/>
      <c r="Q19" s="211"/>
    </row>
    <row r="20" spans="1:19" ht="52.8">
      <c r="A20" s="208" t="s">
        <v>297</v>
      </c>
      <c r="B20" s="210" t="s">
        <v>30</v>
      </c>
      <c r="C20" s="210"/>
      <c r="D20" s="352"/>
      <c r="E20" s="352"/>
      <c r="F20" s="352"/>
      <c r="G20" s="352"/>
      <c r="J20" s="219"/>
      <c r="K20" s="219"/>
      <c r="L20" s="219"/>
      <c r="M20" s="219"/>
      <c r="N20" s="219"/>
      <c r="O20" s="219"/>
      <c r="P20" s="219"/>
      <c r="Q20" s="211"/>
    </row>
    <row r="21" spans="1:19" ht="26.4">
      <c r="A21" s="208" t="s">
        <v>298</v>
      </c>
      <c r="B21" s="210" t="s">
        <v>31</v>
      </c>
      <c r="C21" s="210"/>
      <c r="D21" s="352"/>
      <c r="E21" s="352"/>
      <c r="F21" s="352"/>
      <c r="G21" s="352"/>
      <c r="I21" s="219"/>
      <c r="J21" s="219"/>
      <c r="K21" s="219"/>
      <c r="L21" s="219"/>
      <c r="M21" s="219"/>
      <c r="N21" s="219"/>
      <c r="O21" s="219"/>
      <c r="P21" s="219"/>
      <c r="Q21" s="211"/>
    </row>
    <row r="22" spans="1:19" ht="66">
      <c r="A22" s="208" t="s">
        <v>299</v>
      </c>
      <c r="B22" s="210" t="s">
        <v>32</v>
      </c>
      <c r="C22" s="210"/>
      <c r="D22" s="352"/>
      <c r="E22" s="352"/>
      <c r="F22" s="352"/>
      <c r="G22" s="352"/>
      <c r="I22" s="219"/>
      <c r="J22" s="219"/>
      <c r="K22" s="219"/>
      <c r="L22" s="219"/>
      <c r="M22" s="219"/>
      <c r="N22" s="219"/>
      <c r="O22" s="219"/>
      <c r="P22" s="219"/>
      <c r="Q22" s="211"/>
    </row>
    <row r="23" spans="1:19" ht="26.4">
      <c r="A23" s="240" t="s">
        <v>300</v>
      </c>
      <c r="B23" s="210" t="s">
        <v>26</v>
      </c>
      <c r="C23" s="210"/>
      <c r="D23" s="351">
        <v>33927893</v>
      </c>
      <c r="E23" s="351">
        <v>139855617</v>
      </c>
      <c r="F23" s="351">
        <v>105927724</v>
      </c>
      <c r="G23" s="351">
        <v>105927724</v>
      </c>
      <c r="H23" s="219"/>
      <c r="J23" s="219"/>
      <c r="K23" s="219"/>
      <c r="L23" s="219"/>
      <c r="M23" s="219"/>
      <c r="N23" s="219"/>
      <c r="O23" s="219"/>
      <c r="P23" s="219"/>
      <c r="Q23" s="211"/>
    </row>
    <row r="24" spans="1:19" ht="26.4">
      <c r="A24" s="208" t="s">
        <v>301</v>
      </c>
      <c r="B24" s="210" t="s">
        <v>25</v>
      </c>
      <c r="C24" s="210"/>
      <c r="D24" s="255">
        <v>33927893</v>
      </c>
      <c r="E24" s="255">
        <v>139855617</v>
      </c>
      <c r="F24" s="255">
        <v>105927724</v>
      </c>
      <c r="G24" s="255">
        <v>105927724</v>
      </c>
      <c r="J24" s="219"/>
      <c r="K24" s="219"/>
      <c r="L24" s="219"/>
      <c r="M24" s="219"/>
      <c r="N24" s="219"/>
      <c r="O24" s="219"/>
      <c r="P24" s="219"/>
      <c r="Q24" s="211"/>
    </row>
    <row r="25" spans="1:19" ht="52.8">
      <c r="A25" s="208" t="s">
        <v>302</v>
      </c>
      <c r="B25" s="210" t="s">
        <v>24</v>
      </c>
      <c r="C25" s="210"/>
      <c r="D25" s="352"/>
      <c r="E25" s="352"/>
      <c r="F25" s="352"/>
      <c r="G25" s="352"/>
      <c r="J25" s="219"/>
      <c r="K25" s="219"/>
      <c r="L25" s="219"/>
      <c r="M25" s="219"/>
      <c r="N25" s="219"/>
      <c r="O25" s="219"/>
      <c r="P25" s="219"/>
      <c r="Q25" s="211"/>
    </row>
    <row r="26" spans="1:19" ht="26.4">
      <c r="A26" s="208" t="s">
        <v>303</v>
      </c>
      <c r="B26" s="210" t="s">
        <v>23</v>
      </c>
      <c r="C26" s="210"/>
      <c r="D26" s="352"/>
      <c r="E26" s="352"/>
      <c r="F26" s="352"/>
      <c r="G26" s="352"/>
      <c r="J26" s="219"/>
      <c r="K26" s="219"/>
      <c r="L26" s="219"/>
      <c r="M26" s="219"/>
      <c r="N26" s="219"/>
      <c r="O26" s="219"/>
      <c r="P26" s="219"/>
      <c r="Q26" s="211"/>
    </row>
    <row r="27" spans="1:19" ht="52.8">
      <c r="A27" s="208" t="s">
        <v>304</v>
      </c>
      <c r="B27" s="210" t="s">
        <v>22</v>
      </c>
      <c r="C27" s="210"/>
      <c r="D27" s="352"/>
      <c r="E27" s="352"/>
      <c r="F27" s="352"/>
      <c r="G27" s="352"/>
      <c r="J27" s="219"/>
      <c r="K27" s="219"/>
      <c r="L27" s="219"/>
      <c r="M27" s="219"/>
      <c r="N27" s="219"/>
      <c r="O27" s="219"/>
      <c r="P27" s="219"/>
      <c r="Q27" s="211"/>
    </row>
    <row r="28" spans="1:19" ht="26.4">
      <c r="A28" s="208" t="s">
        <v>305</v>
      </c>
      <c r="B28" s="210" t="s">
        <v>33</v>
      </c>
      <c r="C28" s="210"/>
      <c r="D28" s="352"/>
      <c r="E28" s="352"/>
      <c r="F28" s="352"/>
      <c r="G28" s="352"/>
      <c r="J28" s="219"/>
      <c r="K28" s="219"/>
      <c r="L28" s="219"/>
      <c r="M28" s="219"/>
      <c r="N28" s="219"/>
      <c r="O28" s="219"/>
      <c r="P28" s="219"/>
      <c r="Q28" s="211"/>
    </row>
    <row r="29" spans="1:19" ht="26.4">
      <c r="A29" s="240" t="s">
        <v>306</v>
      </c>
      <c r="B29" s="242" t="s">
        <v>34</v>
      </c>
      <c r="C29" s="242"/>
      <c r="D29" s="351">
        <v>170397379</v>
      </c>
      <c r="E29" s="351">
        <v>330235437</v>
      </c>
      <c r="F29" s="351">
        <v>159838058</v>
      </c>
      <c r="G29" s="351">
        <v>159838058</v>
      </c>
      <c r="J29" s="219"/>
      <c r="K29" s="219"/>
      <c r="L29" s="219"/>
      <c r="M29" s="219"/>
      <c r="N29" s="219"/>
      <c r="O29" s="219"/>
      <c r="P29" s="219"/>
      <c r="Q29" s="211"/>
    </row>
    <row r="30" spans="1:19" ht="26.4">
      <c r="A30" s="208" t="s">
        <v>307</v>
      </c>
      <c r="B30" s="210" t="s">
        <v>35</v>
      </c>
      <c r="C30" s="210"/>
      <c r="D30" s="352">
        <v>99175726</v>
      </c>
      <c r="E30" s="352">
        <v>187358179</v>
      </c>
      <c r="F30" s="352">
        <v>88182453</v>
      </c>
      <c r="G30" s="352">
        <v>88182453</v>
      </c>
      <c r="J30" s="219"/>
      <c r="K30" s="219"/>
      <c r="L30" s="219"/>
      <c r="M30" s="219"/>
      <c r="N30" s="219"/>
      <c r="O30" s="219"/>
      <c r="P30" s="219"/>
      <c r="Q30" s="211"/>
    </row>
    <row r="31" spans="1:19" ht="26.4">
      <c r="A31" s="208" t="s">
        <v>308</v>
      </c>
      <c r="B31" s="210" t="s">
        <v>36</v>
      </c>
      <c r="C31" s="210"/>
      <c r="D31" s="352">
        <v>20994218</v>
      </c>
      <c r="E31" s="352">
        <v>42404004</v>
      </c>
      <c r="F31" s="352">
        <v>21409786</v>
      </c>
      <c r="G31" s="352">
        <v>21409786</v>
      </c>
      <c r="J31" s="219"/>
      <c r="K31" s="219"/>
      <c r="L31" s="219"/>
      <c r="M31" s="219"/>
      <c r="N31" s="219"/>
      <c r="O31" s="219"/>
      <c r="P31" s="219"/>
      <c r="Q31" s="211"/>
      <c r="R31" s="219">
        <v>0</v>
      </c>
      <c r="S31" s="219">
        <v>0</v>
      </c>
    </row>
    <row r="32" spans="1:19" ht="26.4">
      <c r="A32" s="208" t="s">
        <v>309</v>
      </c>
      <c r="B32" s="210" t="s">
        <v>37</v>
      </c>
      <c r="C32" s="210"/>
      <c r="D32" s="352">
        <v>5500000</v>
      </c>
      <c r="E32" s="352">
        <v>11000000</v>
      </c>
      <c r="F32" s="352">
        <v>5500000</v>
      </c>
      <c r="G32" s="352">
        <v>5500000</v>
      </c>
      <c r="J32" s="219"/>
      <c r="K32" s="219"/>
      <c r="L32" s="219"/>
      <c r="M32" s="219"/>
      <c r="N32" s="219"/>
      <c r="O32" s="219"/>
      <c r="P32" s="219"/>
      <c r="Q32" s="211"/>
    </row>
    <row r="33" spans="1:17" ht="26.4">
      <c r="A33" s="208" t="s">
        <v>310</v>
      </c>
      <c r="B33" s="210" t="s">
        <v>38</v>
      </c>
      <c r="C33" s="210"/>
      <c r="D33" s="352">
        <v>16500000</v>
      </c>
      <c r="E33" s="352">
        <v>33000000</v>
      </c>
      <c r="F33" s="352">
        <v>16500000</v>
      </c>
      <c r="G33" s="352">
        <v>16500000</v>
      </c>
      <c r="J33" s="219"/>
      <c r="K33" s="219"/>
      <c r="L33" s="219"/>
      <c r="M33" s="219"/>
      <c r="N33" s="219"/>
      <c r="O33" s="219"/>
      <c r="P33" s="219"/>
      <c r="Q33" s="211"/>
    </row>
    <row r="34" spans="1:17" ht="26.4">
      <c r="A34" s="207" t="s">
        <v>311</v>
      </c>
      <c r="B34" s="210" t="s">
        <v>39</v>
      </c>
      <c r="C34" s="210"/>
      <c r="D34" s="352">
        <v>13200000</v>
      </c>
      <c r="E34" s="352">
        <v>26400000</v>
      </c>
      <c r="F34" s="352">
        <v>13200000</v>
      </c>
      <c r="G34" s="352">
        <v>13200000</v>
      </c>
      <c r="J34" s="219"/>
      <c r="K34" s="219"/>
      <c r="L34" s="219"/>
      <c r="M34" s="219"/>
      <c r="N34" s="219"/>
      <c r="O34" s="219"/>
      <c r="P34" s="219"/>
      <c r="Q34" s="211"/>
    </row>
    <row r="35" spans="1:17" ht="26.4">
      <c r="A35" s="208" t="s">
        <v>321</v>
      </c>
      <c r="B35" s="210">
        <v>20.6</v>
      </c>
      <c r="C35" s="210"/>
      <c r="D35" s="352">
        <v>15000000</v>
      </c>
      <c r="E35" s="352">
        <v>30000000</v>
      </c>
      <c r="F35" s="352">
        <v>15000000</v>
      </c>
      <c r="G35" s="352">
        <v>15000000</v>
      </c>
      <c r="J35" s="219"/>
      <c r="K35" s="219"/>
      <c r="L35" s="219"/>
      <c r="M35" s="219"/>
      <c r="N35" s="219"/>
      <c r="O35" s="219"/>
      <c r="P35" s="219"/>
      <c r="Q35" s="211"/>
    </row>
    <row r="36" spans="1:17" ht="26.4">
      <c r="A36" s="208" t="s">
        <v>441</v>
      </c>
      <c r="B36" s="210">
        <v>20.7</v>
      </c>
      <c r="C36" s="210"/>
      <c r="D36" s="352"/>
      <c r="E36" s="352"/>
      <c r="F36" s="352"/>
      <c r="G36" s="352"/>
      <c r="J36" s="219"/>
      <c r="K36" s="219"/>
      <c r="L36" s="219"/>
      <c r="M36" s="219"/>
      <c r="N36" s="219"/>
      <c r="O36" s="219"/>
      <c r="P36" s="219"/>
      <c r="Q36" s="211"/>
    </row>
    <row r="37" spans="1:17" ht="26.4">
      <c r="A37" s="208" t="s">
        <v>442</v>
      </c>
      <c r="B37" s="210">
        <v>20.8</v>
      </c>
      <c r="C37" s="210"/>
      <c r="D37" s="352"/>
      <c r="E37" s="352"/>
      <c r="F37" s="352"/>
      <c r="G37" s="352"/>
      <c r="J37" s="219"/>
      <c r="K37" s="219"/>
      <c r="L37" s="219"/>
      <c r="M37" s="219"/>
      <c r="N37" s="219"/>
      <c r="O37" s="219"/>
      <c r="P37" s="219"/>
      <c r="Q37" s="211"/>
    </row>
    <row r="38" spans="1:17" ht="26.4">
      <c r="A38" s="208" t="s">
        <v>443</v>
      </c>
      <c r="B38" s="210">
        <v>20.9</v>
      </c>
      <c r="C38" s="210"/>
      <c r="D38" s="352"/>
      <c r="E38" s="352"/>
      <c r="F38" s="352"/>
      <c r="G38" s="352"/>
      <c r="J38" s="219"/>
      <c r="K38" s="219"/>
      <c r="L38" s="219"/>
      <c r="M38" s="219"/>
      <c r="N38" s="219"/>
      <c r="O38" s="219"/>
      <c r="P38" s="219"/>
      <c r="Q38" s="211"/>
    </row>
    <row r="39" spans="1:17" ht="26.4">
      <c r="A39" s="208" t="s">
        <v>444</v>
      </c>
      <c r="B39" s="243">
        <v>20.100000000000001</v>
      </c>
      <c r="C39" s="210"/>
      <c r="D39" s="352">
        <v>27435</v>
      </c>
      <c r="E39" s="352">
        <v>73254</v>
      </c>
      <c r="F39" s="352">
        <v>45819</v>
      </c>
      <c r="G39" s="352">
        <v>45819</v>
      </c>
      <c r="J39" s="219"/>
      <c r="K39" s="219"/>
      <c r="L39" s="219"/>
      <c r="M39" s="219"/>
      <c r="N39" s="219"/>
      <c r="O39" s="219"/>
      <c r="P39" s="219"/>
      <c r="Q39" s="211"/>
    </row>
    <row r="40" spans="1:17" ht="39.6">
      <c r="A40" s="240" t="s">
        <v>312</v>
      </c>
      <c r="B40" s="244" t="s">
        <v>40</v>
      </c>
      <c r="C40" s="242"/>
      <c r="D40" s="351">
        <v>6192343476</v>
      </c>
      <c r="E40" s="351">
        <v>9298496424</v>
      </c>
      <c r="F40" s="351">
        <v>3106152948</v>
      </c>
      <c r="G40" s="351">
        <v>3106152948</v>
      </c>
      <c r="J40" s="219"/>
      <c r="K40" s="219"/>
      <c r="L40" s="219"/>
      <c r="M40" s="219"/>
      <c r="N40" s="219"/>
      <c r="O40" s="219"/>
      <c r="P40" s="219"/>
      <c r="Q40" s="211"/>
    </row>
    <row r="41" spans="1:17" ht="26.4">
      <c r="A41" s="240" t="s">
        <v>313</v>
      </c>
      <c r="B41" s="244" t="s">
        <v>41</v>
      </c>
      <c r="C41" s="242"/>
      <c r="D41" s="351"/>
      <c r="E41" s="351"/>
      <c r="F41" s="351"/>
      <c r="G41" s="351"/>
      <c r="J41" s="219"/>
      <c r="K41" s="219"/>
      <c r="L41" s="219"/>
      <c r="M41" s="219"/>
      <c r="N41" s="219"/>
      <c r="O41" s="219"/>
      <c r="P41" s="219"/>
      <c r="Q41" s="211"/>
    </row>
    <row r="42" spans="1:17" ht="26.4">
      <c r="A42" s="208" t="s">
        <v>314</v>
      </c>
      <c r="B42" s="209" t="s">
        <v>42</v>
      </c>
      <c r="C42" s="210"/>
      <c r="D42" s="352"/>
      <c r="E42" s="352"/>
      <c r="F42" s="352"/>
      <c r="G42" s="352"/>
      <c r="J42" s="219"/>
      <c r="K42" s="219"/>
      <c r="L42" s="219"/>
      <c r="M42" s="219"/>
      <c r="N42" s="219"/>
      <c r="O42" s="219"/>
      <c r="P42" s="219"/>
      <c r="Q42" s="211"/>
    </row>
    <row r="43" spans="1:17" ht="26.4">
      <c r="A43" s="208" t="s">
        <v>315</v>
      </c>
      <c r="B43" s="209" t="s">
        <v>43</v>
      </c>
      <c r="C43" s="210"/>
      <c r="D43" s="352"/>
      <c r="E43" s="352"/>
      <c r="F43" s="352"/>
      <c r="G43" s="352"/>
      <c r="J43" s="219"/>
      <c r="K43" s="219"/>
      <c r="L43" s="219"/>
      <c r="M43" s="219"/>
      <c r="N43" s="219"/>
      <c r="O43" s="219"/>
      <c r="P43" s="219"/>
      <c r="Q43" s="211"/>
    </row>
    <row r="44" spans="1:17" ht="26.4">
      <c r="A44" s="240" t="s">
        <v>316</v>
      </c>
      <c r="B44" s="244" t="s">
        <v>21</v>
      </c>
      <c r="C44" s="242"/>
      <c r="D44" s="351">
        <v>6192343476</v>
      </c>
      <c r="E44" s="351">
        <v>9298496424</v>
      </c>
      <c r="F44" s="351">
        <v>3106152948</v>
      </c>
      <c r="G44" s="351">
        <v>3106152948</v>
      </c>
      <c r="J44" s="219"/>
      <c r="K44" s="219"/>
      <c r="L44" s="219"/>
      <c r="M44" s="219"/>
      <c r="N44" s="219"/>
      <c r="O44" s="219"/>
      <c r="P44" s="219"/>
      <c r="Q44" s="211"/>
    </row>
    <row r="45" spans="1:17" ht="26.4">
      <c r="A45" s="208" t="s">
        <v>317</v>
      </c>
      <c r="B45" s="209" t="s">
        <v>20</v>
      </c>
      <c r="C45" s="210"/>
      <c r="D45" s="353">
        <v>32912661</v>
      </c>
      <c r="E45" s="352">
        <v>2538709253</v>
      </c>
      <c r="F45" s="352">
        <v>2505796592</v>
      </c>
      <c r="G45" s="352">
        <v>2505796592</v>
      </c>
      <c r="J45" s="219"/>
      <c r="K45" s="219"/>
      <c r="L45" s="219"/>
      <c r="M45" s="219"/>
      <c r="N45" s="219"/>
      <c r="O45" s="219"/>
      <c r="P45" s="219"/>
      <c r="Q45" s="211"/>
    </row>
    <row r="46" spans="1:17" ht="26.4">
      <c r="A46" s="208" t="s">
        <v>318</v>
      </c>
      <c r="B46" s="209" t="s">
        <v>19</v>
      </c>
      <c r="C46" s="210"/>
      <c r="D46" s="352">
        <v>6159430815</v>
      </c>
      <c r="E46" s="352">
        <v>6759787171</v>
      </c>
      <c r="F46" s="352">
        <v>600356356</v>
      </c>
      <c r="G46" s="352">
        <v>600356356</v>
      </c>
      <c r="J46" s="219"/>
      <c r="K46" s="219"/>
      <c r="L46" s="219"/>
      <c r="M46" s="219"/>
      <c r="N46" s="219"/>
      <c r="O46" s="219"/>
      <c r="P46" s="219"/>
      <c r="Q46" s="211"/>
    </row>
    <row r="47" spans="1:17" ht="26.4">
      <c r="A47" s="240" t="s">
        <v>319</v>
      </c>
      <c r="B47" s="244" t="s">
        <v>44</v>
      </c>
      <c r="C47" s="242"/>
      <c r="D47" s="351"/>
      <c r="E47" s="351"/>
      <c r="F47" s="351"/>
      <c r="G47" s="351"/>
      <c r="J47" s="219"/>
      <c r="K47" s="219"/>
      <c r="L47" s="219"/>
      <c r="M47" s="219"/>
      <c r="N47" s="219"/>
      <c r="O47" s="219"/>
      <c r="P47" s="219"/>
      <c r="Q47" s="211"/>
    </row>
    <row r="48" spans="1:17" ht="26.4">
      <c r="A48" s="240" t="s">
        <v>320</v>
      </c>
      <c r="B48" s="244" t="s">
        <v>45</v>
      </c>
      <c r="C48" s="242"/>
      <c r="D48" s="351">
        <v>6192343476</v>
      </c>
      <c r="E48" s="351">
        <v>9298496424</v>
      </c>
      <c r="F48" s="351">
        <v>3106152948</v>
      </c>
      <c r="G48" s="351">
        <v>3106152948</v>
      </c>
      <c r="J48" s="219"/>
      <c r="K48" s="219"/>
      <c r="L48" s="219"/>
      <c r="M48" s="219"/>
      <c r="N48" s="219"/>
      <c r="O48" s="219"/>
      <c r="P48" s="219"/>
      <c r="Q48" s="211"/>
    </row>
    <row r="49" spans="1:16">
      <c r="A49" s="230"/>
      <c r="B49" s="230"/>
      <c r="C49" s="230"/>
      <c r="D49" s="230"/>
      <c r="E49" s="230"/>
      <c r="F49" s="230"/>
      <c r="G49" s="230"/>
      <c r="L49" s="219"/>
      <c r="M49" s="219"/>
      <c r="N49" s="219">
        <f>F49-J49</f>
        <v>0</v>
      </c>
      <c r="O49" s="219">
        <f>G49-K49</f>
        <v>0</v>
      </c>
    </row>
    <row r="51" spans="1:16" s="226" customFormat="1">
      <c r="A51" s="245" t="s">
        <v>627</v>
      </c>
      <c r="B51" s="212"/>
      <c r="C51" s="232"/>
      <c r="D51" s="232"/>
      <c r="E51" s="246" t="s">
        <v>628</v>
      </c>
      <c r="F51" s="247"/>
      <c r="G51" s="247"/>
      <c r="H51" s="212"/>
      <c r="I51" s="212"/>
      <c r="J51" s="212"/>
      <c r="K51" s="212"/>
      <c r="L51" s="212"/>
      <c r="M51" s="212"/>
      <c r="N51" s="212"/>
      <c r="O51" s="212"/>
      <c r="P51" s="212"/>
    </row>
    <row r="52" spans="1:16" s="226" customFormat="1">
      <c r="A52" s="212" t="s">
        <v>176</v>
      </c>
      <c r="B52" s="212"/>
      <c r="C52" s="232"/>
      <c r="D52" s="232"/>
      <c r="E52" s="232" t="s">
        <v>177</v>
      </c>
      <c r="F52" s="247"/>
      <c r="G52" s="247"/>
      <c r="H52" s="212"/>
      <c r="I52" s="212"/>
      <c r="J52" s="212"/>
      <c r="K52" s="212"/>
      <c r="L52" s="212"/>
      <c r="M52" s="212"/>
      <c r="N52" s="212"/>
      <c r="O52" s="212"/>
      <c r="P52" s="212"/>
    </row>
    <row r="53" spans="1:16" s="226" customFormat="1">
      <c r="A53" s="212"/>
      <c r="B53" s="212"/>
      <c r="C53" s="232"/>
      <c r="D53" s="232"/>
      <c r="E53" s="232"/>
      <c r="F53" s="247"/>
      <c r="G53" s="247"/>
      <c r="H53" s="212"/>
      <c r="I53" s="212"/>
      <c r="J53" s="212"/>
      <c r="K53" s="212"/>
      <c r="L53" s="212"/>
      <c r="M53" s="212"/>
      <c r="N53" s="212"/>
      <c r="O53" s="212"/>
      <c r="P53" s="212"/>
    </row>
    <row r="54" spans="1:16" s="226" customFormat="1">
      <c r="A54" s="212"/>
      <c r="B54" s="212"/>
      <c r="C54" s="232"/>
      <c r="D54" s="232"/>
      <c r="E54" s="232"/>
      <c r="F54" s="247"/>
      <c r="G54" s="247"/>
      <c r="H54" s="212"/>
      <c r="I54" s="212"/>
      <c r="J54" s="212"/>
      <c r="K54" s="212"/>
      <c r="L54" s="212"/>
      <c r="M54" s="212"/>
      <c r="N54" s="212"/>
      <c r="O54" s="212"/>
      <c r="P54" s="212"/>
    </row>
    <row r="55" spans="1:16" s="226" customFormat="1">
      <c r="A55" s="212"/>
      <c r="B55" s="212"/>
      <c r="C55" s="232"/>
      <c r="D55" s="232"/>
      <c r="E55" s="232"/>
      <c r="F55" s="247"/>
      <c r="G55" s="247"/>
      <c r="H55" s="212"/>
      <c r="I55" s="212"/>
      <c r="J55" s="212"/>
      <c r="K55" s="212"/>
      <c r="L55" s="212"/>
      <c r="M55" s="212"/>
      <c r="N55" s="212"/>
      <c r="O55" s="212"/>
      <c r="P55" s="212"/>
    </row>
    <row r="56" spans="1:16" s="226" customFormat="1">
      <c r="A56" s="212"/>
      <c r="B56" s="212"/>
      <c r="C56" s="232"/>
      <c r="D56" s="232"/>
      <c r="E56" s="232"/>
      <c r="F56" s="247"/>
      <c r="G56" s="247"/>
      <c r="H56" s="212"/>
      <c r="I56" s="212"/>
      <c r="J56" s="212"/>
      <c r="K56" s="212"/>
      <c r="L56" s="212"/>
      <c r="M56" s="212"/>
      <c r="N56" s="212"/>
      <c r="O56" s="212"/>
      <c r="P56" s="212"/>
    </row>
    <row r="57" spans="1:16" s="226" customFormat="1">
      <c r="A57" s="212"/>
      <c r="B57" s="212"/>
      <c r="C57" s="232"/>
      <c r="D57" s="232"/>
      <c r="E57" s="232"/>
      <c r="F57" s="247"/>
      <c r="G57" s="247"/>
      <c r="H57" s="212"/>
      <c r="I57" s="212"/>
      <c r="J57" s="212"/>
      <c r="K57" s="212"/>
      <c r="L57" s="212"/>
      <c r="M57" s="212"/>
      <c r="N57" s="212"/>
      <c r="O57" s="212"/>
      <c r="P57" s="212"/>
    </row>
    <row r="58" spans="1:16" s="226" customFormat="1">
      <c r="A58" s="212"/>
      <c r="B58" s="212"/>
      <c r="C58" s="232"/>
      <c r="D58" s="232"/>
      <c r="E58" s="232"/>
      <c r="F58" s="247"/>
      <c r="G58" s="247"/>
      <c r="H58" s="212"/>
      <c r="I58" s="212"/>
      <c r="J58" s="212"/>
      <c r="K58" s="212"/>
      <c r="L58" s="212"/>
      <c r="M58" s="212"/>
      <c r="N58" s="212"/>
      <c r="O58" s="212"/>
      <c r="P58" s="212"/>
    </row>
    <row r="59" spans="1:16" s="226" customFormat="1">
      <c r="A59" s="212"/>
      <c r="B59" s="212"/>
      <c r="C59" s="232"/>
      <c r="D59" s="232"/>
      <c r="E59" s="232"/>
      <c r="F59" s="247"/>
      <c r="G59" s="247"/>
      <c r="H59" s="212"/>
      <c r="I59" s="212"/>
      <c r="J59" s="212"/>
      <c r="K59" s="212"/>
      <c r="L59" s="212"/>
      <c r="M59" s="212"/>
      <c r="N59" s="212"/>
      <c r="O59" s="212"/>
      <c r="P59" s="212"/>
    </row>
    <row r="60" spans="1:16" s="226" customFormat="1">
      <c r="A60" s="212"/>
      <c r="B60" s="212"/>
      <c r="C60" s="232"/>
      <c r="D60" s="232"/>
      <c r="E60" s="232"/>
      <c r="F60" s="247"/>
      <c r="G60" s="247"/>
      <c r="H60" s="212"/>
      <c r="I60" s="212"/>
      <c r="J60" s="212"/>
      <c r="K60" s="212"/>
      <c r="L60" s="212"/>
      <c r="M60" s="212"/>
      <c r="N60" s="212"/>
      <c r="O60" s="212"/>
      <c r="P60" s="212"/>
    </row>
    <row r="61" spans="1:16" s="226" customFormat="1">
      <c r="A61" s="248"/>
      <c r="B61" s="248"/>
      <c r="C61" s="232"/>
      <c r="D61" s="232"/>
      <c r="E61" s="233"/>
      <c r="F61" s="249"/>
      <c r="G61" s="247"/>
      <c r="H61" s="212"/>
      <c r="I61" s="212"/>
      <c r="J61" s="212"/>
      <c r="K61" s="212"/>
      <c r="L61" s="212"/>
      <c r="M61" s="212"/>
      <c r="N61" s="212"/>
      <c r="O61" s="212"/>
      <c r="P61" s="212"/>
    </row>
    <row r="62" spans="1:16" s="226" customFormat="1">
      <c r="A62" s="245" t="s">
        <v>236</v>
      </c>
      <c r="B62" s="212"/>
      <c r="C62" s="232"/>
      <c r="D62" s="232"/>
      <c r="E62" s="231" t="s">
        <v>447</v>
      </c>
      <c r="F62" s="247"/>
      <c r="G62" s="247"/>
      <c r="H62" s="212"/>
      <c r="I62" s="212"/>
      <c r="J62" s="212"/>
      <c r="K62" s="212"/>
      <c r="L62" s="212"/>
      <c r="M62" s="212"/>
      <c r="N62" s="212"/>
      <c r="O62" s="212"/>
      <c r="P62" s="212"/>
    </row>
    <row r="63" spans="1:16" s="226" customFormat="1">
      <c r="A63" s="245" t="s">
        <v>599</v>
      </c>
      <c r="B63" s="212"/>
      <c r="C63" s="232"/>
      <c r="D63" s="232"/>
      <c r="E63" s="231"/>
      <c r="F63" s="247"/>
      <c r="G63" s="247"/>
      <c r="H63" s="212"/>
      <c r="I63" s="212"/>
      <c r="J63" s="212"/>
      <c r="K63" s="212"/>
      <c r="L63" s="212"/>
      <c r="M63" s="212"/>
      <c r="N63" s="212"/>
      <c r="O63" s="212"/>
      <c r="P63" s="212"/>
    </row>
    <row r="64" spans="1:16" s="226" customFormat="1">
      <c r="A64" s="212" t="s">
        <v>237</v>
      </c>
      <c r="B64" s="212"/>
      <c r="C64" s="232"/>
      <c r="D64" s="232"/>
      <c r="E64" s="232"/>
      <c r="F64" s="247"/>
      <c r="G64" s="247"/>
      <c r="H64" s="212"/>
      <c r="I64" s="212"/>
      <c r="J64" s="212"/>
      <c r="K64" s="212"/>
      <c r="L64" s="212"/>
      <c r="M64" s="212"/>
      <c r="N64" s="212"/>
      <c r="O64" s="212"/>
      <c r="P64" s="212"/>
    </row>
    <row r="65" spans="1:7">
      <c r="A65" s="235"/>
      <c r="B65" s="235"/>
      <c r="D65" s="212"/>
      <c r="E65" s="234"/>
      <c r="F65" s="212"/>
      <c r="G65" s="212"/>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23622047244094491" top="0.47244094488188981" bottom="0.55118110236220474" header="0.31496062992125984" footer="0.31496062992125984"/>
  <pageSetup paperSize="9" scale="6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11" zoomScaleNormal="100" zoomScaleSheetLayoutView="100" workbookViewId="0">
      <selection activeCell="E19" sqref="A1:XFD1048576"/>
    </sheetView>
  </sheetViews>
  <sheetFormatPr defaultColWidth="9.109375" defaultRowHeight="13.2"/>
  <cols>
    <col min="1" max="1" width="56" style="215" customWidth="1"/>
    <col min="2" max="2" width="10.33203125" style="215" customWidth="1"/>
    <col min="3" max="3" width="13.44140625" style="215" customWidth="1"/>
    <col min="4" max="4" width="29.88671875" style="215" customWidth="1"/>
    <col min="5" max="5" width="31.33203125" style="215" customWidth="1"/>
    <col min="6" max="6" width="24.5546875" style="215" customWidth="1"/>
    <col min="7" max="7" width="32.5546875" style="215" customWidth="1"/>
    <col min="8" max="8" width="6" style="215" customWidth="1"/>
    <col min="9" max="10" width="23.88671875" style="215" bestFit="1" customWidth="1"/>
    <col min="11" max="11" width="13.5546875" style="215" bestFit="1" customWidth="1"/>
    <col min="12" max="16384" width="9.109375" style="215"/>
  </cols>
  <sheetData>
    <row r="1" spans="1:9" ht="27" customHeight="1">
      <c r="A1" s="441" t="s">
        <v>234</v>
      </c>
      <c r="B1" s="441"/>
      <c r="C1" s="441"/>
      <c r="D1" s="441"/>
      <c r="E1" s="441"/>
    </row>
    <row r="2" spans="1:9" ht="35.25" customHeight="1">
      <c r="A2" s="442" t="s">
        <v>171</v>
      </c>
      <c r="B2" s="442"/>
      <c r="C2" s="442"/>
      <c r="D2" s="442"/>
      <c r="E2" s="442"/>
    </row>
    <row r="3" spans="1:9">
      <c r="A3" s="443" t="s">
        <v>178</v>
      </c>
      <c r="B3" s="443"/>
      <c r="C3" s="443"/>
      <c r="D3" s="443"/>
      <c r="E3" s="443"/>
    </row>
    <row r="4" spans="1:9" ht="19.5" customHeight="1">
      <c r="A4" s="443"/>
      <c r="B4" s="443"/>
      <c r="C4" s="443"/>
      <c r="D4" s="443"/>
      <c r="E4" s="443"/>
    </row>
    <row r="5" spans="1:9">
      <c r="A5" s="444" t="str">
        <f>'ngay thang'!B10</f>
        <v>Tháng 02 năm 2024/February 2024</v>
      </c>
      <c r="B5" s="444"/>
      <c r="C5" s="444"/>
      <c r="D5" s="444"/>
      <c r="E5" s="444"/>
    </row>
    <row r="6" spans="1:9">
      <c r="A6" s="350"/>
      <c r="B6" s="350"/>
      <c r="C6" s="350"/>
      <c r="D6" s="350"/>
      <c r="E6" s="350"/>
    </row>
    <row r="7" spans="1:9" ht="30" customHeight="1">
      <c r="A7" s="348" t="s">
        <v>242</v>
      </c>
      <c r="B7" s="439" t="s">
        <v>446</v>
      </c>
      <c r="C7" s="439"/>
      <c r="D7" s="439"/>
      <c r="E7" s="439"/>
    </row>
    <row r="8" spans="1:9" ht="30" customHeight="1">
      <c r="A8" s="349" t="s">
        <v>241</v>
      </c>
      <c r="B8" s="440" t="s">
        <v>243</v>
      </c>
      <c r="C8" s="440"/>
      <c r="D8" s="440"/>
      <c r="E8" s="440"/>
    </row>
    <row r="9" spans="1:9" ht="30" customHeight="1">
      <c r="A9" s="348" t="s">
        <v>244</v>
      </c>
      <c r="B9" s="439" t="s">
        <v>612</v>
      </c>
      <c r="C9" s="439"/>
      <c r="D9" s="439"/>
      <c r="E9" s="439"/>
    </row>
    <row r="10" spans="1:9" ht="30" customHeight="1">
      <c r="A10" s="349" t="s">
        <v>245</v>
      </c>
      <c r="B10" s="440" t="str">
        <f>'ngay thang'!B14</f>
        <v>Ngày 04 tháng 03 năm 2024
04 Mar 2024</v>
      </c>
      <c r="C10" s="440"/>
      <c r="D10" s="440"/>
      <c r="E10" s="440"/>
    </row>
    <row r="12" spans="1:9" ht="41.25" customHeight="1">
      <c r="A12" s="250" t="s">
        <v>173</v>
      </c>
      <c r="B12" s="250" t="s">
        <v>174</v>
      </c>
      <c r="C12" s="251" t="s">
        <v>175</v>
      </c>
      <c r="D12" s="251" t="str">
        <f>'ngay thang'!B16</f>
        <v>KỲ BÁO CÁO/ THIS PERIOD
29/02/2024</v>
      </c>
      <c r="E12" s="251" t="str">
        <f>'ngay thang'!C16</f>
        <v>KỲ BÁO CÁO/ THIS PERIOD
31/01/2024</v>
      </c>
    </row>
    <row r="13" spans="1:9" ht="26.4">
      <c r="A13" s="252" t="s">
        <v>322</v>
      </c>
      <c r="B13" s="253" t="s">
        <v>46</v>
      </c>
      <c r="C13" s="254"/>
      <c r="D13" s="255"/>
      <c r="E13" s="256"/>
    </row>
    <row r="14" spans="1:9" ht="26.4">
      <c r="A14" s="252" t="s">
        <v>323</v>
      </c>
      <c r="B14" s="253" t="s">
        <v>0</v>
      </c>
      <c r="C14" s="257"/>
      <c r="D14" s="256">
        <v>21711231824</v>
      </c>
      <c r="E14" s="256">
        <v>13465761588</v>
      </c>
      <c r="F14" s="258"/>
      <c r="G14" s="258"/>
      <c r="H14" s="258"/>
      <c r="I14" s="258"/>
    </row>
    <row r="15" spans="1:9" ht="26.4">
      <c r="A15" s="259" t="s">
        <v>324</v>
      </c>
      <c r="B15" s="260" t="s">
        <v>47</v>
      </c>
      <c r="C15" s="261"/>
      <c r="D15" s="255">
        <v>21711231824</v>
      </c>
      <c r="E15" s="255">
        <v>13465761588</v>
      </c>
      <c r="F15" s="258"/>
      <c r="G15" s="258"/>
      <c r="H15" s="258"/>
      <c r="I15" s="258"/>
    </row>
    <row r="16" spans="1:9" ht="26.4">
      <c r="A16" s="259" t="s">
        <v>325</v>
      </c>
      <c r="B16" s="260" t="s">
        <v>48</v>
      </c>
      <c r="C16" s="261"/>
      <c r="D16" s="255"/>
      <c r="E16" s="255"/>
      <c r="F16" s="258"/>
      <c r="G16" s="258"/>
      <c r="H16" s="258"/>
      <c r="I16" s="258"/>
    </row>
    <row r="17" spans="1:9" ht="26.4">
      <c r="A17" s="252" t="s">
        <v>326</v>
      </c>
      <c r="B17" s="253" t="s">
        <v>1</v>
      </c>
      <c r="C17" s="262"/>
      <c r="D17" s="354">
        <v>95973011100</v>
      </c>
      <c r="E17" s="354">
        <v>79235899500</v>
      </c>
      <c r="F17" s="258"/>
      <c r="G17" s="258"/>
      <c r="H17" s="258"/>
      <c r="I17" s="258"/>
    </row>
    <row r="18" spans="1:9" ht="26.4">
      <c r="A18" s="259" t="s">
        <v>327</v>
      </c>
      <c r="B18" s="260" t="s">
        <v>2</v>
      </c>
      <c r="C18" s="261"/>
      <c r="D18" s="255">
        <v>95973011100</v>
      </c>
      <c r="E18" s="255">
        <v>79235899500</v>
      </c>
      <c r="F18" s="258"/>
      <c r="G18" s="258"/>
      <c r="H18" s="258"/>
      <c r="I18" s="258"/>
    </row>
    <row r="19" spans="1:9" ht="26.4">
      <c r="A19" s="259" t="s">
        <v>266</v>
      </c>
      <c r="B19" s="260">
        <v>121.1</v>
      </c>
      <c r="C19" s="261"/>
      <c r="D19" s="255">
        <v>94994736100</v>
      </c>
      <c r="E19" s="346">
        <v>78336649500</v>
      </c>
      <c r="F19" s="258"/>
      <c r="G19" s="258"/>
      <c r="H19" s="258"/>
      <c r="I19" s="258"/>
    </row>
    <row r="20" spans="1:9" ht="26.4">
      <c r="A20" s="259" t="s">
        <v>267</v>
      </c>
      <c r="B20" s="260">
        <v>121.2</v>
      </c>
      <c r="C20" s="261"/>
      <c r="D20" s="255"/>
      <c r="E20" s="255"/>
      <c r="F20" s="258"/>
      <c r="G20" s="258"/>
      <c r="H20" s="258"/>
      <c r="I20" s="258"/>
    </row>
    <row r="21" spans="1:9" ht="26.4">
      <c r="A21" s="259" t="s">
        <v>268</v>
      </c>
      <c r="B21" s="260">
        <v>121.3</v>
      </c>
      <c r="C21" s="261"/>
      <c r="D21" s="255">
        <v>978275000</v>
      </c>
      <c r="E21" s="346">
        <v>899250000</v>
      </c>
      <c r="F21" s="258"/>
      <c r="G21" s="258"/>
      <c r="H21" s="258"/>
      <c r="I21" s="258"/>
    </row>
    <row r="22" spans="1:9" ht="26.4">
      <c r="A22" s="259" t="s">
        <v>269</v>
      </c>
      <c r="B22" s="260">
        <v>121.4</v>
      </c>
      <c r="C22" s="261"/>
      <c r="D22" s="255"/>
      <c r="E22" s="255"/>
      <c r="F22" s="258"/>
      <c r="G22" s="258"/>
      <c r="H22" s="258"/>
      <c r="I22" s="258"/>
    </row>
    <row r="23" spans="1:9" ht="26.4">
      <c r="A23" s="259" t="s">
        <v>328</v>
      </c>
      <c r="B23" s="260" t="s">
        <v>49</v>
      </c>
      <c r="C23" s="263"/>
      <c r="D23" s="255"/>
      <c r="E23" s="255"/>
      <c r="F23" s="258"/>
      <c r="G23" s="258"/>
      <c r="H23" s="258"/>
      <c r="I23" s="258"/>
    </row>
    <row r="24" spans="1:9" ht="26.4">
      <c r="A24" s="252" t="s">
        <v>329</v>
      </c>
      <c r="B24" s="264" t="s">
        <v>3</v>
      </c>
      <c r="C24" s="257"/>
      <c r="D24" s="354">
        <v>4939085000</v>
      </c>
      <c r="E24" s="354">
        <v>3955308000</v>
      </c>
      <c r="F24" s="258"/>
      <c r="G24" s="258"/>
      <c r="H24" s="258"/>
      <c r="I24" s="258"/>
    </row>
    <row r="25" spans="1:9" ht="26.4">
      <c r="A25" s="259" t="s">
        <v>330</v>
      </c>
      <c r="B25" s="260" t="s">
        <v>4</v>
      </c>
      <c r="C25" s="263"/>
      <c r="D25" s="255">
        <v>4939085000</v>
      </c>
      <c r="E25" s="255">
        <v>3955308000</v>
      </c>
      <c r="F25" s="258"/>
      <c r="G25" s="258"/>
      <c r="H25" s="258"/>
      <c r="I25" s="258"/>
    </row>
    <row r="26" spans="1:9" ht="26.4">
      <c r="A26" s="259" t="s">
        <v>331</v>
      </c>
      <c r="B26" s="265" t="s">
        <v>246</v>
      </c>
      <c r="C26" s="263"/>
      <c r="D26" s="255"/>
      <c r="E26" s="255"/>
      <c r="F26" s="258"/>
      <c r="G26" s="258"/>
      <c r="H26" s="258"/>
      <c r="I26" s="258"/>
    </row>
    <row r="27" spans="1:9" ht="26.4">
      <c r="A27" s="259" t="s">
        <v>332</v>
      </c>
      <c r="B27" s="260" t="s">
        <v>50</v>
      </c>
      <c r="C27" s="261"/>
      <c r="D27" s="255"/>
      <c r="E27" s="255"/>
      <c r="F27" s="258"/>
      <c r="G27" s="258"/>
      <c r="H27" s="258"/>
      <c r="I27" s="258"/>
    </row>
    <row r="28" spans="1:9" ht="26.4">
      <c r="A28" s="259" t="s">
        <v>333</v>
      </c>
      <c r="B28" s="260" t="s">
        <v>51</v>
      </c>
      <c r="C28" s="261"/>
      <c r="D28" s="255"/>
      <c r="E28" s="255"/>
      <c r="F28" s="258"/>
      <c r="G28" s="258"/>
      <c r="H28" s="258"/>
      <c r="I28" s="258"/>
    </row>
    <row r="29" spans="1:9" ht="39.6">
      <c r="A29" s="259" t="s">
        <v>334</v>
      </c>
      <c r="B29" s="260" t="s">
        <v>247</v>
      </c>
      <c r="C29" s="261"/>
      <c r="D29" s="255"/>
      <c r="E29" s="255"/>
      <c r="F29" s="258"/>
      <c r="G29" s="258"/>
      <c r="H29" s="258"/>
      <c r="I29" s="258"/>
    </row>
    <row r="30" spans="1:9" ht="26.4">
      <c r="A30" s="259" t="s">
        <v>335</v>
      </c>
      <c r="B30" s="260" t="s">
        <v>52</v>
      </c>
      <c r="C30" s="261"/>
      <c r="D30" s="255"/>
      <c r="E30" s="255"/>
      <c r="F30" s="258"/>
      <c r="G30" s="258"/>
      <c r="H30" s="258"/>
      <c r="I30" s="258"/>
    </row>
    <row r="31" spans="1:9" ht="26.4">
      <c r="A31" s="259" t="s">
        <v>336</v>
      </c>
      <c r="B31" s="260" t="s">
        <v>53</v>
      </c>
      <c r="C31" s="261"/>
      <c r="D31" s="255"/>
      <c r="E31" s="255"/>
      <c r="F31" s="258"/>
      <c r="G31" s="258"/>
      <c r="H31" s="258"/>
      <c r="I31" s="258"/>
    </row>
    <row r="32" spans="1:9" ht="26.4">
      <c r="A32" s="259" t="s">
        <v>337</v>
      </c>
      <c r="B32" s="260" t="s">
        <v>54</v>
      </c>
      <c r="C32" s="261"/>
      <c r="D32" s="255"/>
      <c r="E32" s="255"/>
      <c r="F32" s="258"/>
      <c r="G32" s="258"/>
      <c r="H32" s="258"/>
      <c r="I32" s="258"/>
    </row>
    <row r="33" spans="1:9" ht="26.4">
      <c r="A33" s="252" t="s">
        <v>338</v>
      </c>
      <c r="B33" s="253" t="s">
        <v>55</v>
      </c>
      <c r="C33" s="262"/>
      <c r="D33" s="355">
        <v>122623327924</v>
      </c>
      <c r="E33" s="355">
        <v>96656969088</v>
      </c>
      <c r="F33" s="258"/>
      <c r="G33" s="258"/>
      <c r="H33" s="258"/>
      <c r="I33" s="258"/>
    </row>
    <row r="34" spans="1:9" ht="26.4">
      <c r="A34" s="252" t="s">
        <v>339</v>
      </c>
      <c r="B34" s="253" t="s">
        <v>56</v>
      </c>
      <c r="C34" s="262"/>
      <c r="D34" s="255"/>
      <c r="E34" s="354"/>
      <c r="F34" s="258"/>
      <c r="G34" s="258"/>
      <c r="H34" s="258"/>
      <c r="I34" s="258"/>
    </row>
    <row r="35" spans="1:9" ht="26.4">
      <c r="A35" s="259" t="s">
        <v>340</v>
      </c>
      <c r="B35" s="260" t="s">
        <v>6</v>
      </c>
      <c r="C35" s="261"/>
      <c r="D35" s="255"/>
      <c r="E35" s="255"/>
      <c r="F35" s="258"/>
      <c r="G35" s="258"/>
      <c r="H35" s="258"/>
      <c r="I35" s="258"/>
    </row>
    <row r="36" spans="1:9" ht="26.4">
      <c r="A36" s="259" t="s">
        <v>341</v>
      </c>
      <c r="B36" s="260" t="s">
        <v>7</v>
      </c>
      <c r="C36" s="261"/>
      <c r="D36" s="255">
        <v>4963350000</v>
      </c>
      <c r="E36" s="255"/>
      <c r="F36" s="258"/>
      <c r="G36" s="258"/>
      <c r="H36" s="258"/>
      <c r="I36" s="258"/>
    </row>
    <row r="37" spans="1:9" ht="52.8">
      <c r="A37" s="259" t="s">
        <v>342</v>
      </c>
      <c r="B37" s="260" t="s">
        <v>57</v>
      </c>
      <c r="C37" s="261"/>
      <c r="D37" s="255">
        <v>13570205</v>
      </c>
      <c r="E37" s="255">
        <v>14926159</v>
      </c>
      <c r="F37" s="258"/>
      <c r="G37" s="258"/>
      <c r="H37" s="258"/>
      <c r="I37" s="258"/>
    </row>
    <row r="38" spans="1:9" ht="26.4">
      <c r="A38" s="259" t="s">
        <v>343</v>
      </c>
      <c r="B38" s="260" t="s">
        <v>8</v>
      </c>
      <c r="C38" s="261"/>
      <c r="D38" s="255">
        <v>1507385</v>
      </c>
      <c r="E38" s="352">
        <v>1598376</v>
      </c>
      <c r="F38" s="258"/>
      <c r="G38" s="258"/>
      <c r="H38" s="258"/>
      <c r="I38" s="258"/>
    </row>
    <row r="39" spans="1:9" ht="26.4">
      <c r="A39" s="259" t="s">
        <v>344</v>
      </c>
      <c r="B39" s="260" t="s">
        <v>9</v>
      </c>
      <c r="C39" s="261"/>
      <c r="D39" s="255"/>
      <c r="E39" s="255"/>
      <c r="F39" s="258"/>
      <c r="G39" s="258"/>
      <c r="H39" s="258"/>
      <c r="I39" s="258"/>
    </row>
    <row r="40" spans="1:9" ht="26.4">
      <c r="A40" s="259" t="s">
        <v>345</v>
      </c>
      <c r="B40" s="260" t="s">
        <v>58</v>
      </c>
      <c r="C40" s="261"/>
      <c r="D40" s="255">
        <v>91213375</v>
      </c>
      <c r="E40" s="255">
        <v>63530900</v>
      </c>
      <c r="F40" s="258"/>
      <c r="G40" s="258"/>
      <c r="H40" s="258"/>
      <c r="I40" s="258"/>
    </row>
    <row r="41" spans="1:9" ht="26.4">
      <c r="A41" s="259" t="s">
        <v>346</v>
      </c>
      <c r="B41" s="260" t="s">
        <v>59</v>
      </c>
      <c r="C41" s="261"/>
      <c r="D41" s="255">
        <v>1030578742</v>
      </c>
      <c r="E41" s="255">
        <v>1654333268</v>
      </c>
      <c r="F41" s="258"/>
      <c r="G41" s="258"/>
      <c r="H41" s="258"/>
      <c r="I41" s="258"/>
    </row>
    <row r="42" spans="1:9" ht="26.4">
      <c r="A42" s="259" t="s">
        <v>347</v>
      </c>
      <c r="B42" s="260" t="s">
        <v>10</v>
      </c>
      <c r="C42" s="261"/>
      <c r="D42" s="255">
        <v>29372819</v>
      </c>
      <c r="E42" s="255">
        <v>373291593</v>
      </c>
      <c r="F42" s="258"/>
      <c r="G42" s="258"/>
      <c r="H42" s="258"/>
      <c r="I42" s="258"/>
    </row>
    <row r="43" spans="1:9" ht="26.4">
      <c r="A43" s="259" t="s">
        <v>348</v>
      </c>
      <c r="B43" s="260" t="s">
        <v>60</v>
      </c>
      <c r="C43" s="261"/>
      <c r="D43" s="255">
        <v>155369944</v>
      </c>
      <c r="E43" s="255">
        <v>144792239</v>
      </c>
      <c r="F43" s="258"/>
      <c r="G43" s="258"/>
      <c r="H43" s="258"/>
      <c r="I43" s="258"/>
    </row>
    <row r="44" spans="1:9" ht="26.4">
      <c r="A44" s="259" t="s">
        <v>349</v>
      </c>
      <c r="B44" s="260" t="s">
        <v>61</v>
      </c>
      <c r="C44" s="261"/>
      <c r="D44" s="255"/>
      <c r="E44" s="255"/>
      <c r="F44" s="258"/>
      <c r="G44" s="258"/>
      <c r="H44" s="258"/>
      <c r="I44" s="258"/>
    </row>
    <row r="45" spans="1:9" ht="26.4">
      <c r="A45" s="252" t="s">
        <v>350</v>
      </c>
      <c r="B45" s="253" t="s">
        <v>5</v>
      </c>
      <c r="C45" s="262"/>
      <c r="D45" s="354">
        <v>6284962470</v>
      </c>
      <c r="E45" s="354">
        <v>2252472535</v>
      </c>
      <c r="F45" s="258"/>
      <c r="G45" s="258"/>
      <c r="H45" s="258"/>
      <c r="I45" s="258"/>
    </row>
    <row r="46" spans="1:9" ht="39.6">
      <c r="A46" s="252" t="s">
        <v>351</v>
      </c>
      <c r="B46" s="253" t="s">
        <v>11</v>
      </c>
      <c r="C46" s="262"/>
      <c r="D46" s="354">
        <v>116338365454</v>
      </c>
      <c r="E46" s="354">
        <v>94404496553</v>
      </c>
      <c r="F46" s="258"/>
      <c r="G46" s="258"/>
      <c r="H46" s="258"/>
      <c r="I46" s="258"/>
    </row>
    <row r="47" spans="1:9" ht="26.4">
      <c r="A47" s="259" t="s">
        <v>352</v>
      </c>
      <c r="B47" s="260" t="s">
        <v>12</v>
      </c>
      <c r="C47" s="261"/>
      <c r="D47" s="255">
        <v>92073577700</v>
      </c>
      <c r="E47" s="255">
        <v>79274955700</v>
      </c>
      <c r="F47" s="258"/>
      <c r="G47" s="258"/>
      <c r="H47" s="258"/>
      <c r="I47" s="258"/>
    </row>
    <row r="48" spans="1:9" ht="26.4">
      <c r="A48" s="259" t="s">
        <v>353</v>
      </c>
      <c r="B48" s="260" t="s">
        <v>13</v>
      </c>
      <c r="C48" s="261"/>
      <c r="D48" s="255">
        <v>103047666000</v>
      </c>
      <c r="E48" s="255">
        <v>89025161200</v>
      </c>
      <c r="F48" s="258"/>
      <c r="G48" s="258"/>
      <c r="H48" s="258"/>
      <c r="I48" s="258"/>
    </row>
    <row r="49" spans="1:9" ht="26.4">
      <c r="A49" s="259" t="s">
        <v>354</v>
      </c>
      <c r="B49" s="260" t="s">
        <v>62</v>
      </c>
      <c r="C49" s="261"/>
      <c r="D49" s="255">
        <v>-10974088300</v>
      </c>
      <c r="E49" s="255">
        <v>-9750205500</v>
      </c>
      <c r="F49" s="258"/>
      <c r="G49" s="258"/>
      <c r="H49" s="258"/>
      <c r="I49" s="258"/>
    </row>
    <row r="50" spans="1:9" ht="26.4">
      <c r="A50" s="259" t="s">
        <v>355</v>
      </c>
      <c r="B50" s="260" t="s">
        <v>63</v>
      </c>
      <c r="C50" s="261"/>
      <c r="D50" s="356">
        <v>6937679196</v>
      </c>
      <c r="E50" s="356">
        <v>3994775771</v>
      </c>
      <c r="F50" s="258"/>
      <c r="G50" s="258"/>
      <c r="H50" s="258"/>
      <c r="I50" s="258"/>
    </row>
    <row r="51" spans="1:9" ht="26.4">
      <c r="A51" s="259" t="s">
        <v>356</v>
      </c>
      <c r="B51" s="260" t="s">
        <v>14</v>
      </c>
      <c r="C51" s="261"/>
      <c r="D51" s="255">
        <v>17327108558</v>
      </c>
      <c r="E51" s="255">
        <v>11134765082</v>
      </c>
      <c r="F51" s="258"/>
      <c r="G51" s="258"/>
      <c r="H51" s="258"/>
      <c r="I51" s="258"/>
    </row>
    <row r="52" spans="1:9" ht="52.8">
      <c r="A52" s="252" t="s">
        <v>357</v>
      </c>
      <c r="B52" s="253" t="s">
        <v>15</v>
      </c>
      <c r="C52" s="262"/>
      <c r="D52" s="357">
        <v>12635.36</v>
      </c>
      <c r="E52" s="357">
        <v>11908.48</v>
      </c>
      <c r="F52" s="258"/>
      <c r="G52" s="258"/>
      <c r="H52" s="258"/>
      <c r="I52" s="258"/>
    </row>
    <row r="53" spans="1:9" ht="26.4">
      <c r="A53" s="252" t="s">
        <v>358</v>
      </c>
      <c r="B53" s="253" t="s">
        <v>64</v>
      </c>
      <c r="C53" s="262"/>
      <c r="D53" s="255"/>
      <c r="E53" s="357"/>
      <c r="F53" s="258"/>
      <c r="G53" s="258"/>
      <c r="H53" s="258"/>
      <c r="I53" s="258"/>
    </row>
    <row r="54" spans="1:9" ht="26.4">
      <c r="A54" s="259" t="s">
        <v>359</v>
      </c>
      <c r="B54" s="260" t="s">
        <v>65</v>
      </c>
      <c r="C54" s="261"/>
      <c r="D54" s="255"/>
      <c r="E54" s="358"/>
      <c r="F54" s="258"/>
      <c r="G54" s="258"/>
      <c r="H54" s="258"/>
      <c r="I54" s="258"/>
    </row>
    <row r="55" spans="1:9" ht="39.6">
      <c r="A55" s="259" t="s">
        <v>360</v>
      </c>
      <c r="B55" s="260" t="s">
        <v>66</v>
      </c>
      <c r="C55" s="261"/>
      <c r="D55" s="255"/>
      <c r="E55" s="358"/>
      <c r="F55" s="258"/>
      <c r="G55" s="258"/>
      <c r="H55" s="258"/>
      <c r="I55" s="258"/>
    </row>
    <row r="56" spans="1:9" ht="39.6">
      <c r="A56" s="252" t="s">
        <v>361</v>
      </c>
      <c r="B56" s="253" t="s">
        <v>67</v>
      </c>
      <c r="C56" s="262"/>
      <c r="D56" s="255"/>
      <c r="E56" s="357"/>
      <c r="F56" s="258"/>
      <c r="G56" s="258"/>
      <c r="H56" s="258"/>
      <c r="I56" s="258"/>
    </row>
    <row r="57" spans="1:9" ht="26.4">
      <c r="A57" s="259" t="s">
        <v>362</v>
      </c>
      <c r="B57" s="260" t="s">
        <v>68</v>
      </c>
      <c r="C57" s="261"/>
      <c r="D57" s="255"/>
      <c r="E57" s="358"/>
      <c r="F57" s="258"/>
      <c r="G57" s="258"/>
      <c r="H57" s="258"/>
      <c r="I57" s="258"/>
    </row>
    <row r="58" spans="1:9" ht="26.4">
      <c r="A58" s="259" t="s">
        <v>363</v>
      </c>
      <c r="B58" s="260" t="s">
        <v>69</v>
      </c>
      <c r="C58" s="261"/>
      <c r="D58" s="255"/>
      <c r="E58" s="358"/>
      <c r="F58" s="258"/>
      <c r="G58" s="258"/>
      <c r="H58" s="258"/>
      <c r="I58" s="258"/>
    </row>
    <row r="59" spans="1:9" ht="26.4">
      <c r="A59" s="259" t="s">
        <v>364</v>
      </c>
      <c r="B59" s="260" t="s">
        <v>70</v>
      </c>
      <c r="C59" s="261"/>
      <c r="D59" s="255"/>
      <c r="E59" s="358"/>
      <c r="F59" s="258"/>
      <c r="G59" s="258"/>
      <c r="H59" s="258"/>
      <c r="I59" s="258"/>
    </row>
    <row r="60" spans="1:9" ht="26.4">
      <c r="A60" s="259" t="s">
        <v>365</v>
      </c>
      <c r="B60" s="260" t="s">
        <v>71</v>
      </c>
      <c r="C60" s="261"/>
      <c r="D60" s="359">
        <v>9207357.7699999996</v>
      </c>
      <c r="E60" s="359">
        <v>7927495.5700000003</v>
      </c>
      <c r="F60" s="258"/>
      <c r="G60" s="258"/>
      <c r="H60" s="258"/>
      <c r="I60" s="258"/>
    </row>
    <row r="61" spans="1:9">
      <c r="A61" s="266"/>
      <c r="B61" s="267"/>
      <c r="C61" s="250"/>
      <c r="D61" s="268"/>
      <c r="E61" s="268"/>
    </row>
    <row r="62" spans="1:9">
      <c r="A62" s="269"/>
      <c r="B62" s="347"/>
      <c r="C62" s="347"/>
      <c r="D62" s="270"/>
      <c r="E62" s="270"/>
    </row>
    <row r="63" spans="1:9">
      <c r="A63" s="276" t="s">
        <v>627</v>
      </c>
      <c r="C63" s="271"/>
      <c r="D63" s="246" t="s">
        <v>628</v>
      </c>
      <c r="E63" s="272"/>
    </row>
    <row r="64" spans="1:9">
      <c r="A64" s="273" t="s">
        <v>176</v>
      </c>
      <c r="C64" s="271"/>
      <c r="D64" s="274" t="s">
        <v>177</v>
      </c>
      <c r="E64" s="274"/>
    </row>
    <row r="65" spans="1:5">
      <c r="C65" s="271"/>
      <c r="D65" s="271"/>
      <c r="E65" s="271"/>
    </row>
    <row r="66" spans="1:5">
      <c r="C66" s="271"/>
      <c r="D66" s="271"/>
      <c r="E66" s="271"/>
    </row>
    <row r="67" spans="1:5">
      <c r="C67" s="271"/>
      <c r="D67" s="271"/>
      <c r="E67" s="271"/>
    </row>
    <row r="68" spans="1:5">
      <c r="C68" s="271"/>
      <c r="D68" s="271"/>
      <c r="E68" s="271"/>
    </row>
    <row r="69" spans="1:5">
      <c r="C69" s="271"/>
      <c r="D69" s="271"/>
      <c r="E69" s="271"/>
    </row>
    <row r="70" spans="1:5">
      <c r="C70" s="271"/>
      <c r="D70" s="271"/>
      <c r="E70" s="271"/>
    </row>
    <row r="71" spans="1:5">
      <c r="A71" s="275"/>
      <c r="B71" s="275"/>
      <c r="C71" s="271"/>
      <c r="D71" s="228"/>
      <c r="E71" s="228"/>
    </row>
    <row r="72" spans="1:5">
      <c r="A72" s="276" t="s">
        <v>236</v>
      </c>
      <c r="C72" s="271"/>
      <c r="D72" s="277" t="s">
        <v>447</v>
      </c>
      <c r="E72" s="272"/>
    </row>
    <row r="73" spans="1:5">
      <c r="A73" s="276" t="s">
        <v>599</v>
      </c>
      <c r="C73" s="271"/>
      <c r="D73" s="272"/>
      <c r="E73" s="272"/>
    </row>
    <row r="74" spans="1:5">
      <c r="A74" s="215" t="s">
        <v>237</v>
      </c>
      <c r="C74" s="271"/>
      <c r="D74" s="271"/>
      <c r="E74" s="271"/>
    </row>
    <row r="75" spans="1:5">
      <c r="A75" s="278"/>
      <c r="B75" s="278"/>
      <c r="E75" s="279"/>
    </row>
    <row r="76" spans="1:5">
      <c r="A76" s="278"/>
      <c r="B76" s="278"/>
      <c r="E76" s="279"/>
    </row>
    <row r="77" spans="1:5">
      <c r="A77" s="438"/>
      <c r="B77" s="438"/>
      <c r="C77" s="278"/>
      <c r="D77" s="438"/>
      <c r="E77" s="438"/>
    </row>
    <row r="78" spans="1:5">
      <c r="A78" s="436"/>
      <c r="B78" s="436"/>
      <c r="C78" s="276"/>
      <c r="D78" s="436"/>
      <c r="E78" s="436"/>
    </row>
    <row r="79" spans="1:5" ht="13.2" customHeight="1">
      <c r="A79" s="437"/>
      <c r="B79" s="437"/>
      <c r="C79" s="280"/>
      <c r="D79" s="435"/>
      <c r="E79" s="435"/>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1181102362204722" right="0.43307086614173229" top="0.55118110236220474" bottom="0.47244094488188981" header="0.31496062992125984" footer="0.31496062992125984"/>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view="pageBreakPreview" topLeftCell="A45" zoomScale="85" zoomScaleNormal="100" zoomScaleSheetLayoutView="85" workbookViewId="0">
      <selection activeCell="F39" sqref="F39"/>
    </sheetView>
  </sheetViews>
  <sheetFormatPr defaultColWidth="9.109375" defaultRowHeight="13.2"/>
  <cols>
    <col min="1" max="1" width="9.33203125" style="26" bestFit="1" customWidth="1"/>
    <col min="2" max="2" width="50" style="26" customWidth="1"/>
    <col min="3" max="3" width="13.5546875" style="26" customWidth="1"/>
    <col min="4" max="4" width="22.5546875" style="224" customWidth="1"/>
    <col min="5" max="5" width="22" style="224" customWidth="1"/>
    <col min="6" max="6" width="23.5546875" style="282" customWidth="1"/>
    <col min="7" max="7" width="12.33203125" customWidth="1"/>
    <col min="8" max="8" width="18" customWidth="1"/>
    <col min="9" max="9" width="6.88671875" customWidth="1"/>
    <col min="10" max="10" width="41.6640625" customWidth="1"/>
    <col min="11" max="11" width="10.33203125" customWidth="1"/>
    <col min="12" max="14" width="20.6640625" customWidth="1"/>
    <col min="16" max="16" width="9.109375" style="220"/>
    <col min="17" max="17" width="16.109375" style="220" bestFit="1" customWidth="1"/>
    <col min="18" max="18" width="13.5546875" style="220" bestFit="1" customWidth="1"/>
    <col min="19" max="19" width="14.109375" style="220" bestFit="1" customWidth="1"/>
    <col min="20" max="16384" width="9.109375" style="26"/>
  </cols>
  <sheetData>
    <row r="1" spans="1:19" ht="23.25" customHeight="1">
      <c r="A1" s="447" t="s">
        <v>509</v>
      </c>
      <c r="B1" s="447"/>
      <c r="C1" s="447"/>
      <c r="D1" s="447"/>
      <c r="E1" s="447"/>
      <c r="F1" s="447"/>
    </row>
    <row r="2" spans="1:19" ht="25.5" customHeight="1">
      <c r="A2" s="448" t="s">
        <v>510</v>
      </c>
      <c r="B2" s="448"/>
      <c r="C2" s="448"/>
      <c r="D2" s="448"/>
      <c r="E2" s="448"/>
      <c r="F2" s="448"/>
    </row>
    <row r="3" spans="1:19" ht="15" customHeight="1">
      <c r="A3" s="446" t="s">
        <v>261</v>
      </c>
      <c r="B3" s="446"/>
      <c r="C3" s="446"/>
      <c r="D3" s="446"/>
      <c r="E3" s="446"/>
      <c r="F3" s="446"/>
    </row>
    <row r="4" spans="1:19">
      <c r="A4" s="446"/>
      <c r="B4" s="446"/>
      <c r="C4" s="446"/>
      <c r="D4" s="446"/>
      <c r="E4" s="446"/>
      <c r="F4" s="446"/>
    </row>
    <row r="5" spans="1:19">
      <c r="A5" s="450" t="str">
        <f>'ngay thang'!B12</f>
        <v>Tại ngày 29 tháng 02 năm 2024/ As at 29 February 2024</v>
      </c>
      <c r="B5" s="450"/>
      <c r="C5" s="450"/>
      <c r="D5" s="450"/>
      <c r="E5" s="450"/>
      <c r="F5" s="450"/>
    </row>
    <row r="6" spans="1:19">
      <c r="A6" s="218"/>
      <c r="B6" s="218"/>
      <c r="C6" s="218"/>
      <c r="D6" s="309"/>
      <c r="E6" s="340"/>
      <c r="F6" s="310"/>
    </row>
    <row r="7" spans="1:19" ht="30" customHeight="1">
      <c r="A7" s="449" t="s">
        <v>244</v>
      </c>
      <c r="B7" s="449"/>
      <c r="C7" s="449" t="s">
        <v>612</v>
      </c>
      <c r="D7" s="449"/>
      <c r="E7" s="449"/>
      <c r="F7" s="449"/>
    </row>
    <row r="8" spans="1:19" ht="30" customHeight="1">
      <c r="A8" s="449" t="s">
        <v>242</v>
      </c>
      <c r="B8" s="449"/>
      <c r="C8" s="449" t="s">
        <v>446</v>
      </c>
      <c r="D8" s="449"/>
      <c r="E8" s="449"/>
      <c r="F8" s="449"/>
    </row>
    <row r="9" spans="1:19" ht="30" customHeight="1">
      <c r="A9" s="445" t="s">
        <v>241</v>
      </c>
      <c r="B9" s="445"/>
      <c r="C9" s="445" t="s">
        <v>243</v>
      </c>
      <c r="D9" s="445"/>
      <c r="E9" s="445"/>
      <c r="F9" s="445"/>
    </row>
    <row r="10" spans="1:19" ht="30" customHeight="1">
      <c r="A10" s="445" t="s">
        <v>245</v>
      </c>
      <c r="B10" s="445"/>
      <c r="C10" s="445" t="str">
        <f>'ngay thang'!B14</f>
        <v>Ngày 04 tháng 03 năm 2024
04 Mar 2024</v>
      </c>
      <c r="D10" s="445"/>
      <c r="E10" s="445"/>
      <c r="F10" s="445"/>
    </row>
    <row r="11" spans="1:19" ht="19.5" customHeight="1">
      <c r="A11" s="217"/>
      <c r="B11" s="217"/>
      <c r="C11" s="217"/>
      <c r="D11" s="308"/>
      <c r="E11" s="339"/>
      <c r="F11" s="333"/>
    </row>
    <row r="12" spans="1:19" ht="21.75" customHeight="1">
      <c r="A12" s="281" t="s">
        <v>262</v>
      </c>
      <c r="B12" s="227"/>
      <c r="C12" s="227"/>
    </row>
    <row r="13" spans="1:19" ht="53.25" customHeight="1">
      <c r="A13" s="283" t="s">
        <v>197</v>
      </c>
      <c r="B13" s="283" t="s">
        <v>198</v>
      </c>
      <c r="C13" s="283" t="s">
        <v>199</v>
      </c>
      <c r="D13" s="251" t="s">
        <v>285</v>
      </c>
      <c r="E13" s="284" t="s">
        <v>286</v>
      </c>
      <c r="F13" s="285" t="s">
        <v>232</v>
      </c>
    </row>
    <row r="14" spans="1:19" s="1" customFormat="1" ht="26.4">
      <c r="A14" s="286" t="s">
        <v>46</v>
      </c>
      <c r="B14" s="287" t="s">
        <v>248</v>
      </c>
      <c r="C14" s="288" t="s">
        <v>88</v>
      </c>
      <c r="D14" s="289"/>
      <c r="E14" s="290"/>
      <c r="F14" s="291"/>
      <c r="G14"/>
      <c r="H14"/>
      <c r="I14"/>
      <c r="J14"/>
      <c r="K14"/>
      <c r="L14"/>
      <c r="M14"/>
      <c r="N14"/>
      <c r="O14"/>
      <c r="P14" s="220"/>
      <c r="Q14" s="220"/>
      <c r="R14" s="220"/>
      <c r="S14" s="220"/>
    </row>
    <row r="15" spans="1:19" s="1" customFormat="1" ht="26.4">
      <c r="A15" s="286" t="s">
        <v>89</v>
      </c>
      <c r="B15" s="288" t="s">
        <v>366</v>
      </c>
      <c r="C15" s="288" t="s">
        <v>90</v>
      </c>
      <c r="D15" s="360">
        <v>21711231824</v>
      </c>
      <c r="E15" s="360">
        <v>13465761588</v>
      </c>
      <c r="F15" s="334">
        <v>2.0934683946526396</v>
      </c>
      <c r="G15"/>
      <c r="H15" s="337"/>
      <c r="I15"/>
      <c r="J15"/>
      <c r="K15"/>
      <c r="L15"/>
      <c r="M15"/>
      <c r="N15"/>
      <c r="O15"/>
      <c r="P15" s="220"/>
      <c r="Q15" s="220"/>
      <c r="R15" s="220"/>
      <c r="S15" s="220"/>
    </row>
    <row r="16" spans="1:19" s="1" customFormat="1" ht="26.4">
      <c r="A16" s="286"/>
      <c r="B16" s="292" t="s">
        <v>511</v>
      </c>
      <c r="C16" s="288" t="s">
        <v>91</v>
      </c>
      <c r="D16" s="360"/>
      <c r="E16" s="360"/>
      <c r="F16" s="334">
        <v>0</v>
      </c>
      <c r="G16"/>
      <c r="H16" s="337"/>
      <c r="I16"/>
      <c r="J16"/>
      <c r="K16"/>
      <c r="L16"/>
      <c r="M16"/>
      <c r="N16"/>
      <c r="O16"/>
      <c r="P16" s="220"/>
      <c r="Q16" s="220"/>
      <c r="R16" s="220"/>
      <c r="S16" s="220"/>
    </row>
    <row r="17" spans="1:19" s="1" customFormat="1" ht="26.4">
      <c r="A17" s="286"/>
      <c r="B17" s="292" t="s">
        <v>367</v>
      </c>
      <c r="C17" s="288" t="s">
        <v>92</v>
      </c>
      <c r="D17" s="360">
        <v>21711231824</v>
      </c>
      <c r="E17" s="360">
        <v>13465761588</v>
      </c>
      <c r="F17" s="334">
        <v>4.9671785994402988</v>
      </c>
      <c r="G17"/>
      <c r="H17" s="337"/>
      <c r="I17"/>
      <c r="J17"/>
      <c r="K17"/>
      <c r="L17"/>
      <c r="M17"/>
      <c r="N17"/>
      <c r="O17"/>
      <c r="P17" s="220"/>
      <c r="Q17" s="220"/>
      <c r="R17" s="220"/>
      <c r="S17" s="220"/>
    </row>
    <row r="18" spans="1:19" s="1" customFormat="1" ht="26.4">
      <c r="A18" s="286" t="s">
        <v>93</v>
      </c>
      <c r="B18" s="288" t="s">
        <v>369</v>
      </c>
      <c r="C18" s="288" t="s">
        <v>94</v>
      </c>
      <c r="D18" s="360">
        <v>95973011100</v>
      </c>
      <c r="E18" s="360">
        <v>79235899500</v>
      </c>
      <c r="F18" s="334">
        <v>2.6661805343518776</v>
      </c>
      <c r="G18"/>
      <c r="H18" s="337"/>
      <c r="I18"/>
      <c r="J18"/>
      <c r="K18"/>
      <c r="L18"/>
      <c r="M18"/>
      <c r="N18"/>
      <c r="O18"/>
      <c r="P18" s="220"/>
      <c r="Q18" s="220"/>
      <c r="R18" s="220"/>
      <c r="S18" s="220"/>
    </row>
    <row r="19" spans="1:19" s="1" customFormat="1" ht="26.4">
      <c r="A19" s="286"/>
      <c r="B19" s="292" t="s">
        <v>370</v>
      </c>
      <c r="C19" s="288" t="s">
        <v>95</v>
      </c>
      <c r="D19" s="346">
        <v>94994736100</v>
      </c>
      <c r="E19" s="346">
        <v>78336649500</v>
      </c>
      <c r="F19" s="334">
        <v>3.250332104633229</v>
      </c>
      <c r="G19"/>
      <c r="H19" s="337"/>
      <c r="I19"/>
      <c r="J19"/>
      <c r="K19"/>
      <c r="L19"/>
      <c r="M19"/>
      <c r="N19"/>
      <c r="O19"/>
      <c r="P19" s="220"/>
      <c r="Q19" s="220"/>
      <c r="R19" s="220"/>
      <c r="S19" s="220"/>
    </row>
    <row r="20" spans="1:19" s="1" customFormat="1" ht="26.4">
      <c r="A20" s="286"/>
      <c r="B20" s="292" t="s">
        <v>371</v>
      </c>
      <c r="C20" s="288" t="s">
        <v>96</v>
      </c>
      <c r="D20" s="360"/>
      <c r="E20" s="360"/>
      <c r="F20" s="334"/>
      <c r="G20"/>
      <c r="H20" s="337"/>
      <c r="I20"/>
      <c r="J20"/>
      <c r="K20"/>
      <c r="L20"/>
      <c r="M20"/>
      <c r="N20"/>
      <c r="O20"/>
      <c r="P20" s="220"/>
      <c r="Q20" s="220"/>
      <c r="R20" s="220"/>
      <c r="S20" s="220"/>
    </row>
    <row r="21" spans="1:19" s="1" customFormat="1" ht="26.4">
      <c r="A21" s="286"/>
      <c r="B21" s="292" t="s">
        <v>372</v>
      </c>
      <c r="C21" s="288" t="s">
        <v>179</v>
      </c>
      <c r="D21" s="360"/>
      <c r="E21" s="360"/>
      <c r="F21" s="334"/>
      <c r="G21"/>
      <c r="H21" s="337"/>
      <c r="I21"/>
      <c r="J21"/>
      <c r="K21"/>
      <c r="L21"/>
      <c r="M21"/>
      <c r="N21"/>
      <c r="O21"/>
      <c r="P21" s="220"/>
      <c r="Q21" s="220"/>
      <c r="R21" s="220"/>
      <c r="S21" s="220"/>
    </row>
    <row r="22" spans="1:19" s="1" customFormat="1" ht="26.4">
      <c r="A22" s="286"/>
      <c r="B22" s="292" t="s">
        <v>270</v>
      </c>
      <c r="C22" s="288" t="s">
        <v>180</v>
      </c>
      <c r="D22" s="346">
        <v>978275000</v>
      </c>
      <c r="E22" s="346">
        <v>899250000</v>
      </c>
      <c r="F22" s="334">
        <v>0</v>
      </c>
      <c r="G22"/>
      <c r="H22"/>
      <c r="I22"/>
      <c r="J22"/>
      <c r="K22"/>
      <c r="L22"/>
      <c r="M22"/>
      <c r="N22"/>
      <c r="O22"/>
      <c r="P22" s="220"/>
      <c r="Q22" s="220"/>
      <c r="R22" s="220"/>
      <c r="S22" s="220"/>
    </row>
    <row r="23" spans="1:19" s="1" customFormat="1" ht="26.4">
      <c r="A23" s="286" t="s">
        <v>97</v>
      </c>
      <c r="B23" s="292" t="s">
        <v>540</v>
      </c>
      <c r="C23" s="288"/>
      <c r="D23" s="346"/>
      <c r="E23" s="346"/>
      <c r="F23" s="334"/>
      <c r="G23"/>
      <c r="H23"/>
      <c r="I23"/>
      <c r="J23"/>
      <c r="K23"/>
      <c r="L23"/>
      <c r="M23"/>
      <c r="N23"/>
      <c r="O23"/>
      <c r="P23" s="220"/>
      <c r="Q23" s="220"/>
      <c r="R23" s="220"/>
      <c r="S23" s="220"/>
    </row>
    <row r="24" spans="1:19" s="1" customFormat="1" ht="26.4">
      <c r="A24" s="286" t="s">
        <v>99</v>
      </c>
      <c r="B24" s="288" t="s">
        <v>373</v>
      </c>
      <c r="C24" s="288" t="s">
        <v>98</v>
      </c>
      <c r="D24" s="360"/>
      <c r="E24" s="360"/>
      <c r="F24" s="334"/>
      <c r="G24"/>
      <c r="H24" s="337"/>
      <c r="I24"/>
      <c r="J24"/>
      <c r="K24"/>
      <c r="L24"/>
      <c r="M24"/>
      <c r="N24"/>
      <c r="O24"/>
      <c r="P24" s="220"/>
      <c r="Q24" s="220"/>
      <c r="R24" s="220"/>
      <c r="S24" s="220"/>
    </row>
    <row r="25" spans="1:19" s="1" customFormat="1" ht="26.4">
      <c r="A25" s="286" t="s">
        <v>101</v>
      </c>
      <c r="B25" s="288" t="s">
        <v>374</v>
      </c>
      <c r="C25" s="288" t="s">
        <v>100</v>
      </c>
      <c r="D25" s="360"/>
      <c r="E25" s="360"/>
      <c r="F25" s="334"/>
      <c r="G25"/>
      <c r="H25" s="337"/>
      <c r="I25"/>
      <c r="J25"/>
      <c r="K25"/>
      <c r="L25"/>
      <c r="M25"/>
      <c r="N25"/>
      <c r="O25"/>
      <c r="P25" s="220"/>
      <c r="Q25" s="220"/>
      <c r="R25" s="220"/>
      <c r="S25" s="220"/>
    </row>
    <row r="26" spans="1:19" s="1" customFormat="1" ht="26.4">
      <c r="A26" s="286" t="s">
        <v>103</v>
      </c>
      <c r="B26" s="288" t="s">
        <v>539</v>
      </c>
      <c r="C26" s="288"/>
      <c r="D26" s="346"/>
      <c r="E26" s="346"/>
      <c r="F26" s="334"/>
      <c r="G26"/>
      <c r="H26"/>
      <c r="I26"/>
      <c r="J26"/>
      <c r="K26"/>
      <c r="L26"/>
      <c r="M26"/>
      <c r="N26"/>
      <c r="O26"/>
      <c r="P26" s="220"/>
      <c r="Q26" s="220"/>
      <c r="R26" s="220"/>
      <c r="S26" s="220"/>
    </row>
    <row r="27" spans="1:19" s="1" customFormat="1" ht="26.4">
      <c r="A27" s="286" t="s">
        <v>105</v>
      </c>
      <c r="B27" s="288" t="s">
        <v>375</v>
      </c>
      <c r="C27" s="288" t="s">
        <v>102</v>
      </c>
      <c r="D27" s="346">
        <v>4939085000</v>
      </c>
      <c r="E27" s="346">
        <v>3955308000</v>
      </c>
      <c r="F27" s="334">
        <v>1.0314892221777852</v>
      </c>
      <c r="G27"/>
      <c r="H27" s="337"/>
      <c r="I27"/>
      <c r="J27"/>
      <c r="K27"/>
      <c r="L27"/>
      <c r="M27"/>
      <c r="N27"/>
      <c r="O27"/>
      <c r="P27" s="220"/>
      <c r="Q27" s="220"/>
      <c r="R27" s="220"/>
      <c r="S27" s="220"/>
    </row>
    <row r="28" spans="1:19" s="1" customFormat="1" ht="26.4">
      <c r="A28" s="286" t="s">
        <v>107</v>
      </c>
      <c r="B28" s="288" t="s">
        <v>376</v>
      </c>
      <c r="C28" s="288" t="s">
        <v>104</v>
      </c>
      <c r="D28" s="346"/>
      <c r="E28" s="346"/>
      <c r="F28" s="334"/>
      <c r="G28"/>
      <c r="H28"/>
      <c r="I28"/>
      <c r="J28"/>
      <c r="K28"/>
      <c r="L28"/>
      <c r="M28"/>
      <c r="N28"/>
      <c r="O28"/>
      <c r="P28" s="220"/>
      <c r="Q28" s="220"/>
      <c r="R28" s="220"/>
      <c r="S28" s="220"/>
    </row>
    <row r="29" spans="1:19" s="1" customFormat="1" ht="26.4">
      <c r="A29" s="286" t="s">
        <v>512</v>
      </c>
      <c r="B29" s="288" t="s">
        <v>377</v>
      </c>
      <c r="C29" s="288" t="s">
        <v>106</v>
      </c>
      <c r="D29" s="346"/>
      <c r="E29" s="346"/>
      <c r="F29" s="334"/>
      <c r="G29"/>
      <c r="H29"/>
      <c r="I29"/>
      <c r="J29"/>
      <c r="K29"/>
      <c r="L29"/>
      <c r="M29"/>
      <c r="N29"/>
      <c r="O29"/>
      <c r="P29" s="220"/>
      <c r="Q29" s="220"/>
      <c r="R29" s="220"/>
      <c r="S29" s="220"/>
    </row>
    <row r="30" spans="1:19" s="19" customFormat="1" ht="26.4">
      <c r="A30" s="293" t="s">
        <v>513</v>
      </c>
      <c r="B30" s="287" t="s">
        <v>249</v>
      </c>
      <c r="C30" s="287" t="s">
        <v>108</v>
      </c>
      <c r="D30" s="332">
        <v>122623327924</v>
      </c>
      <c r="E30" s="332">
        <v>96656969088</v>
      </c>
      <c r="F30" s="421">
        <v>2.3840973829022047</v>
      </c>
      <c r="G30"/>
      <c r="H30" s="337"/>
      <c r="I30"/>
      <c r="J30"/>
      <c r="K30"/>
      <c r="L30"/>
      <c r="M30"/>
      <c r="N30"/>
      <c r="O30"/>
      <c r="P30" s="220"/>
      <c r="Q30" s="220"/>
      <c r="R30" s="220"/>
      <c r="S30" s="220"/>
    </row>
    <row r="31" spans="1:19" s="1" customFormat="1" ht="26.4">
      <c r="A31" s="293" t="s">
        <v>56</v>
      </c>
      <c r="B31" s="287" t="s">
        <v>250</v>
      </c>
      <c r="C31" s="288" t="s">
        <v>109</v>
      </c>
      <c r="D31" s="346"/>
      <c r="E31" s="346"/>
      <c r="F31" s="334"/>
      <c r="G31"/>
      <c r="H31"/>
      <c r="I31"/>
      <c r="J31"/>
      <c r="K31"/>
      <c r="L31"/>
      <c r="M31"/>
      <c r="N31"/>
      <c r="O31"/>
      <c r="P31" s="220"/>
      <c r="Q31" s="220"/>
      <c r="R31" s="220"/>
      <c r="S31" s="220"/>
    </row>
    <row r="32" spans="1:19" s="1" customFormat="1" ht="39.6">
      <c r="A32" s="293" t="s">
        <v>110</v>
      </c>
      <c r="B32" s="287" t="s">
        <v>514</v>
      </c>
      <c r="C32" s="288"/>
      <c r="D32" s="346"/>
      <c r="E32" s="346"/>
      <c r="F32" s="334"/>
      <c r="G32"/>
      <c r="H32"/>
      <c r="I32"/>
      <c r="J32"/>
      <c r="K32"/>
      <c r="L32"/>
      <c r="M32"/>
      <c r="N32"/>
      <c r="O32"/>
      <c r="P32" s="220"/>
      <c r="Q32" s="220"/>
      <c r="R32" s="220"/>
      <c r="S32" s="220"/>
    </row>
    <row r="33" spans="1:19" s="1" customFormat="1" ht="39.6">
      <c r="A33" s="293" t="s">
        <v>112</v>
      </c>
      <c r="B33" s="287" t="s">
        <v>378</v>
      </c>
      <c r="C33" s="287" t="s">
        <v>111</v>
      </c>
      <c r="D33" s="361">
        <v>4963350000</v>
      </c>
      <c r="E33" s="361"/>
      <c r="F33" s="334"/>
      <c r="G33"/>
      <c r="H33"/>
      <c r="I33"/>
      <c r="J33"/>
      <c r="K33"/>
      <c r="L33"/>
      <c r="M33"/>
      <c r="N33"/>
      <c r="O33"/>
      <c r="P33" s="220"/>
      <c r="Q33" s="220"/>
      <c r="R33" s="220"/>
      <c r="S33" s="220"/>
    </row>
    <row r="34" spans="1:19" s="1" customFormat="1" ht="26.4">
      <c r="A34" s="286"/>
      <c r="B34" s="292" t="s">
        <v>541</v>
      </c>
      <c r="C34" s="288" t="s">
        <v>238</v>
      </c>
      <c r="D34" s="362">
        <v>4963350000</v>
      </c>
      <c r="E34" s="363"/>
      <c r="F34" s="334"/>
      <c r="G34"/>
      <c r="H34"/>
      <c r="I34"/>
      <c r="J34"/>
      <c r="K34"/>
      <c r="L34"/>
      <c r="M34"/>
      <c r="N34"/>
      <c r="O34"/>
      <c r="P34" s="220"/>
      <c r="Q34" s="220"/>
      <c r="R34" s="220"/>
      <c r="S34" s="220"/>
    </row>
    <row r="35" spans="1:19" s="1" customFormat="1" ht="26.4">
      <c r="A35" s="286"/>
      <c r="B35" s="292" t="s">
        <v>379</v>
      </c>
      <c r="C35" s="288" t="s">
        <v>251</v>
      </c>
      <c r="D35" s="363"/>
      <c r="E35" s="363"/>
      <c r="F35" s="334"/>
      <c r="G35"/>
      <c r="H35"/>
      <c r="I35"/>
      <c r="J35"/>
      <c r="K35"/>
      <c r="L35"/>
      <c r="M35"/>
      <c r="N35"/>
      <c r="O35"/>
      <c r="P35" s="220"/>
      <c r="Q35" s="220"/>
      <c r="R35" s="220"/>
      <c r="S35" s="220"/>
    </row>
    <row r="36" spans="1:19" s="1" customFormat="1" ht="26.4">
      <c r="A36" s="293" t="s">
        <v>114</v>
      </c>
      <c r="B36" s="287" t="s">
        <v>380</v>
      </c>
      <c r="C36" s="287" t="s">
        <v>113</v>
      </c>
      <c r="D36" s="332">
        <v>1321612470</v>
      </c>
      <c r="E36" s="332">
        <v>2252472535</v>
      </c>
      <c r="F36" s="421">
        <v>4.583166611643871</v>
      </c>
      <c r="G36"/>
      <c r="H36" s="337"/>
      <c r="I36"/>
      <c r="J36"/>
      <c r="K36"/>
      <c r="L36"/>
      <c r="M36"/>
      <c r="N36"/>
      <c r="O36"/>
      <c r="P36" s="220"/>
      <c r="Q36" s="220"/>
      <c r="R36" s="220"/>
      <c r="S36" s="220"/>
    </row>
    <row r="37" spans="1:19" s="1" customFormat="1" ht="26.4">
      <c r="A37" s="286"/>
      <c r="B37" s="288" t="s">
        <v>381</v>
      </c>
      <c r="C37" s="288" t="s">
        <v>239</v>
      </c>
      <c r="D37" s="360">
        <v>29372819</v>
      </c>
      <c r="E37" s="360">
        <v>373291593</v>
      </c>
      <c r="F37" s="334">
        <v>0.40163495545465827</v>
      </c>
      <c r="G37"/>
      <c r="H37" s="337"/>
      <c r="I37"/>
      <c r="J37"/>
      <c r="K37"/>
      <c r="L37"/>
      <c r="M37"/>
      <c r="N37"/>
      <c r="O37"/>
      <c r="P37" s="220"/>
      <c r="Q37" s="220"/>
      <c r="R37" s="220"/>
      <c r="S37" s="220"/>
    </row>
    <row r="38" spans="1:19" s="1" customFormat="1" ht="26.4">
      <c r="A38" s="286"/>
      <c r="B38" s="288" t="s">
        <v>382</v>
      </c>
      <c r="C38" s="288" t="s">
        <v>240</v>
      </c>
      <c r="D38" s="360">
        <v>1030578742</v>
      </c>
      <c r="E38" s="360">
        <v>1654333268</v>
      </c>
      <c r="F38" s="334">
        <v>76.865977011631415</v>
      </c>
      <c r="G38"/>
      <c r="H38" s="337"/>
      <c r="I38"/>
      <c r="J38"/>
      <c r="K38"/>
      <c r="L38"/>
      <c r="M38"/>
      <c r="N38"/>
      <c r="O38"/>
      <c r="P38" s="220"/>
      <c r="Q38" s="220"/>
      <c r="R38" s="220"/>
      <c r="S38" s="220"/>
    </row>
    <row r="39" spans="1:19" s="1" customFormat="1" ht="26.4">
      <c r="A39" s="286"/>
      <c r="B39" s="288" t="s">
        <v>271</v>
      </c>
      <c r="C39" s="288" t="s">
        <v>181</v>
      </c>
      <c r="D39" s="346"/>
      <c r="E39" s="346"/>
      <c r="F39" s="334">
        <v>0</v>
      </c>
      <c r="G39"/>
      <c r="H39"/>
      <c r="I39"/>
      <c r="J39"/>
      <c r="K39"/>
      <c r="L39"/>
      <c r="M39"/>
      <c r="N39"/>
      <c r="O39"/>
      <c r="P39" s="220"/>
      <c r="Q39" s="220"/>
      <c r="R39" s="220"/>
      <c r="S39" s="220"/>
    </row>
    <row r="40" spans="1:19" s="1" customFormat="1" ht="26.4">
      <c r="A40" s="286"/>
      <c r="B40" s="288" t="s">
        <v>383</v>
      </c>
      <c r="C40" s="288" t="s">
        <v>185</v>
      </c>
      <c r="D40" s="360">
        <v>30000000</v>
      </c>
      <c r="E40" s="360">
        <v>15000000</v>
      </c>
      <c r="F40" s="334">
        <v>1</v>
      </c>
      <c r="G40"/>
      <c r="H40" s="337"/>
      <c r="I40"/>
      <c r="J40"/>
      <c r="K40"/>
      <c r="L40"/>
      <c r="M40"/>
      <c r="N40"/>
      <c r="O40"/>
      <c r="P40" s="220"/>
      <c r="Q40" s="220"/>
      <c r="R40" s="220"/>
      <c r="S40" s="220"/>
    </row>
    <row r="41" spans="1:19" s="1" customFormat="1" ht="39.6">
      <c r="A41" s="286"/>
      <c r="B41" s="288" t="s">
        <v>438</v>
      </c>
      <c r="C41" s="288" t="s">
        <v>182</v>
      </c>
      <c r="D41" s="346"/>
      <c r="E41" s="346"/>
      <c r="F41" s="334"/>
      <c r="G41"/>
      <c r="H41"/>
      <c r="I41"/>
      <c r="J41"/>
      <c r="K41"/>
      <c r="L41"/>
      <c r="M41"/>
      <c r="N41"/>
      <c r="O41"/>
      <c r="P41" s="220"/>
      <c r="Q41" s="220"/>
      <c r="R41" s="220"/>
      <c r="S41" s="220"/>
    </row>
    <row r="42" spans="1:19" s="1" customFormat="1" ht="26.4">
      <c r="A42" s="286"/>
      <c r="B42" s="288" t="s">
        <v>274</v>
      </c>
      <c r="C42" s="288" t="s">
        <v>188</v>
      </c>
      <c r="D42" s="360">
        <v>1507385</v>
      </c>
      <c r="E42" s="360">
        <v>1598376</v>
      </c>
      <c r="F42" s="334">
        <v>8.9632463995623581</v>
      </c>
      <c r="G42"/>
      <c r="H42" s="337"/>
      <c r="I42"/>
      <c r="J42"/>
      <c r="K42"/>
      <c r="L42"/>
      <c r="M42"/>
      <c r="N42"/>
      <c r="O42"/>
      <c r="P42" s="220"/>
      <c r="Q42" s="220"/>
      <c r="R42" s="220"/>
      <c r="S42" s="220"/>
    </row>
    <row r="43" spans="1:19" s="1" customFormat="1" ht="26.4">
      <c r="A43" s="286"/>
      <c r="B43" s="288" t="s">
        <v>272</v>
      </c>
      <c r="C43" s="288" t="s">
        <v>184</v>
      </c>
      <c r="D43" s="360">
        <v>99175726</v>
      </c>
      <c r="E43" s="360">
        <v>88182453</v>
      </c>
      <c r="F43" s="334">
        <v>2.0334117604991246</v>
      </c>
      <c r="G43"/>
      <c r="H43" s="337"/>
      <c r="I43"/>
      <c r="J43"/>
      <c r="K43"/>
      <c r="L43"/>
      <c r="M43"/>
      <c r="N43"/>
      <c r="O43"/>
      <c r="P43" s="220"/>
      <c r="Q43" s="220"/>
      <c r="R43" s="220"/>
      <c r="S43" s="220"/>
    </row>
    <row r="44" spans="1:19" s="1" customFormat="1" ht="26.4">
      <c r="A44" s="286"/>
      <c r="B44" s="288" t="s">
        <v>273</v>
      </c>
      <c r="C44" s="288" t="s">
        <v>183</v>
      </c>
      <c r="D44" s="360">
        <v>20994218</v>
      </c>
      <c r="E44" s="360">
        <v>21409786</v>
      </c>
      <c r="F44" s="334">
        <v>1.0157333006402913</v>
      </c>
      <c r="G44"/>
      <c r="H44" s="337"/>
      <c r="I44"/>
      <c r="J44"/>
      <c r="K44"/>
      <c r="L44"/>
      <c r="M44"/>
      <c r="N44"/>
      <c r="O44"/>
      <c r="P44" s="220"/>
      <c r="Q44" s="220"/>
      <c r="R44" s="220"/>
      <c r="S44" s="220"/>
    </row>
    <row r="45" spans="1:19" s="1" customFormat="1" ht="26.4">
      <c r="A45" s="286"/>
      <c r="B45" s="288" t="s">
        <v>384</v>
      </c>
      <c r="C45" s="288" t="s">
        <v>187</v>
      </c>
      <c r="D45" s="360">
        <v>5500000</v>
      </c>
      <c r="E45" s="360">
        <v>5500000</v>
      </c>
      <c r="F45" s="334">
        <v>1</v>
      </c>
      <c r="G45"/>
      <c r="H45" s="337"/>
      <c r="I45"/>
      <c r="J45"/>
      <c r="K45"/>
      <c r="L45"/>
      <c r="M45"/>
      <c r="N45"/>
      <c r="O45"/>
      <c r="P45" s="220"/>
      <c r="Q45" s="220"/>
      <c r="R45" s="220"/>
      <c r="S45" s="220"/>
    </row>
    <row r="46" spans="1:19" s="1" customFormat="1" ht="26.4">
      <c r="A46" s="286"/>
      <c r="B46" s="288" t="s">
        <v>385</v>
      </c>
      <c r="C46" s="288" t="s">
        <v>227</v>
      </c>
      <c r="D46" s="360">
        <v>16500000</v>
      </c>
      <c r="E46" s="360">
        <v>16500000</v>
      </c>
      <c r="F46" s="334">
        <v>1</v>
      </c>
      <c r="G46"/>
      <c r="H46" s="337"/>
      <c r="I46"/>
      <c r="J46"/>
      <c r="K46"/>
      <c r="L46"/>
      <c r="M46"/>
      <c r="N46"/>
      <c r="O46"/>
      <c r="P46" s="220"/>
      <c r="Q46" s="220"/>
      <c r="R46" s="220"/>
      <c r="S46" s="220"/>
    </row>
    <row r="47" spans="1:19" s="1" customFormat="1" ht="26.4">
      <c r="A47" s="286"/>
      <c r="B47" s="288" t="s">
        <v>386</v>
      </c>
      <c r="C47" s="288" t="s">
        <v>190</v>
      </c>
      <c r="D47" s="360">
        <v>13200000</v>
      </c>
      <c r="E47" s="360">
        <v>13200000</v>
      </c>
      <c r="F47" s="334">
        <v>1</v>
      </c>
      <c r="G47"/>
      <c r="H47" s="337"/>
      <c r="I47"/>
      <c r="J47"/>
      <c r="K47"/>
      <c r="L47"/>
      <c r="M47"/>
      <c r="N47"/>
      <c r="O47"/>
      <c r="P47" s="220"/>
      <c r="Q47" s="220"/>
      <c r="R47" s="220"/>
      <c r="S47" s="220"/>
    </row>
    <row r="48" spans="1:19" s="1" customFormat="1" ht="26.4">
      <c r="A48" s="286"/>
      <c r="B48" s="288" t="s">
        <v>276</v>
      </c>
      <c r="C48" s="288" t="s">
        <v>186</v>
      </c>
      <c r="D48" s="360">
        <v>43389000</v>
      </c>
      <c r="E48" s="360">
        <v>43389000</v>
      </c>
      <c r="F48" s="334">
        <v>0.78889090909090909</v>
      </c>
      <c r="G48"/>
      <c r="H48" s="337"/>
      <c r="I48"/>
      <c r="J48"/>
      <c r="K48"/>
      <c r="L48"/>
      <c r="M48"/>
      <c r="N48"/>
      <c r="O48"/>
      <c r="P48" s="220"/>
      <c r="Q48" s="220"/>
      <c r="R48" s="220"/>
      <c r="S48" s="220"/>
    </row>
    <row r="49" spans="1:19" s="1" customFormat="1" ht="26.4">
      <c r="A49" s="286"/>
      <c r="B49" s="288" t="s">
        <v>387</v>
      </c>
      <c r="C49" s="288" t="s">
        <v>189</v>
      </c>
      <c r="D49" s="346"/>
      <c r="E49" s="346"/>
      <c r="F49" s="334"/>
      <c r="G49"/>
      <c r="H49" s="337"/>
      <c r="I49"/>
      <c r="J49"/>
      <c r="K49"/>
      <c r="L49"/>
      <c r="M49"/>
      <c r="N49"/>
      <c r="O49"/>
      <c r="P49" s="220"/>
      <c r="Q49" s="220"/>
      <c r="R49" s="220"/>
      <c r="S49" s="220"/>
    </row>
    <row r="50" spans="1:19" s="1" customFormat="1" ht="52.8">
      <c r="A50" s="286"/>
      <c r="B50" s="288" t="s">
        <v>275</v>
      </c>
      <c r="C50" s="288" t="s">
        <v>428</v>
      </c>
      <c r="D50" s="346">
        <v>13570205</v>
      </c>
      <c r="E50" s="346">
        <v>14926159</v>
      </c>
      <c r="F50" s="334">
        <v>7.6406187625312416</v>
      </c>
      <c r="G50"/>
      <c r="H50" s="337"/>
      <c r="I50"/>
      <c r="J50"/>
      <c r="K50"/>
      <c r="L50"/>
      <c r="M50"/>
      <c r="N50"/>
      <c r="O50"/>
      <c r="P50" s="220"/>
      <c r="Q50" s="220"/>
      <c r="R50" s="220"/>
      <c r="S50" s="220"/>
    </row>
    <row r="51" spans="1:19" s="1" customFormat="1" ht="26.4">
      <c r="A51" s="286"/>
      <c r="B51" s="288" t="s">
        <v>430</v>
      </c>
      <c r="C51" s="288" t="s">
        <v>429</v>
      </c>
      <c r="D51" s="346">
        <v>14853644</v>
      </c>
      <c r="E51" s="346">
        <v>3955308</v>
      </c>
      <c r="F51" s="334">
        <v>2.0680469756141706</v>
      </c>
      <c r="G51"/>
      <c r="H51" s="337"/>
      <c r="I51"/>
      <c r="J51"/>
      <c r="K51"/>
      <c r="L51"/>
      <c r="M51"/>
      <c r="N51"/>
      <c r="O51"/>
      <c r="P51" s="220"/>
      <c r="Q51" s="220"/>
      <c r="R51" s="220"/>
      <c r="S51" s="220"/>
    </row>
    <row r="52" spans="1:19" s="1" customFormat="1" ht="26.4">
      <c r="A52" s="286"/>
      <c r="B52" s="288" t="s">
        <v>431</v>
      </c>
      <c r="C52" s="288" t="s">
        <v>439</v>
      </c>
      <c r="D52" s="346">
        <v>2970731</v>
      </c>
      <c r="E52" s="346">
        <v>1186592</v>
      </c>
      <c r="F52" s="334">
        <v>2.0680456278211086</v>
      </c>
      <c r="G52"/>
      <c r="H52" s="337"/>
      <c r="I52"/>
      <c r="J52"/>
      <c r="K52"/>
      <c r="L52"/>
      <c r="M52"/>
      <c r="N52"/>
      <c r="O52"/>
      <c r="P52" s="220"/>
      <c r="Q52" s="220"/>
      <c r="R52" s="220"/>
      <c r="S52" s="220"/>
    </row>
    <row r="53" spans="1:19" s="1" customFormat="1" ht="26.4">
      <c r="A53" s="286"/>
      <c r="B53" s="288" t="s">
        <v>427</v>
      </c>
      <c r="C53" s="288" t="s">
        <v>440</v>
      </c>
      <c r="D53" s="346"/>
      <c r="E53" s="346"/>
      <c r="F53" s="334"/>
      <c r="G53"/>
      <c r="H53"/>
      <c r="I53"/>
      <c r="J53"/>
      <c r="K53"/>
      <c r="L53"/>
      <c r="M53"/>
      <c r="N53"/>
      <c r="O53"/>
      <c r="P53" s="220"/>
      <c r="Q53" s="220"/>
      <c r="R53" s="220"/>
      <c r="S53" s="220"/>
    </row>
    <row r="54" spans="1:19" s="1" customFormat="1" ht="26.4">
      <c r="A54" s="293" t="s">
        <v>515</v>
      </c>
      <c r="B54" s="287" t="s">
        <v>388</v>
      </c>
      <c r="C54" s="287" t="s">
        <v>115</v>
      </c>
      <c r="D54" s="332">
        <v>6284962470</v>
      </c>
      <c r="E54" s="332">
        <v>2252472535</v>
      </c>
      <c r="F54" s="334">
        <v>21.795368008247376</v>
      </c>
      <c r="G54"/>
      <c r="H54" s="337"/>
      <c r="I54"/>
      <c r="J54"/>
      <c r="K54"/>
      <c r="L54"/>
      <c r="M54"/>
      <c r="N54"/>
      <c r="O54"/>
      <c r="P54" s="220"/>
      <c r="Q54" s="220"/>
      <c r="R54" s="220"/>
      <c r="S54" s="220"/>
    </row>
    <row r="55" spans="1:19" s="1" customFormat="1" ht="26.4">
      <c r="A55" s="286"/>
      <c r="B55" s="294" t="s">
        <v>516</v>
      </c>
      <c r="C55" s="288" t="s">
        <v>116</v>
      </c>
      <c r="D55" s="332">
        <v>116338365454</v>
      </c>
      <c r="E55" s="332">
        <v>94404496553</v>
      </c>
      <c r="F55" s="334">
        <v>2.2746551239206538</v>
      </c>
      <c r="G55"/>
      <c r="H55" s="337"/>
      <c r="I55"/>
      <c r="J55"/>
      <c r="K55"/>
      <c r="L55"/>
      <c r="M55"/>
      <c r="N55"/>
      <c r="O55"/>
      <c r="P55" s="220"/>
      <c r="Q55" s="220"/>
      <c r="R55" s="220"/>
      <c r="S55" s="220"/>
    </row>
    <row r="56" spans="1:19" s="1" customFormat="1" ht="26.4">
      <c r="A56" s="286"/>
      <c r="B56" s="292" t="s">
        <v>389</v>
      </c>
      <c r="C56" s="288" t="s">
        <v>117</v>
      </c>
      <c r="D56" s="364">
        <v>9207357.7699999996</v>
      </c>
      <c r="E56" s="364">
        <v>7927495.5700000003</v>
      </c>
      <c r="F56" s="334">
        <v>1.7166666380473454</v>
      </c>
      <c r="G56"/>
      <c r="H56" s="338"/>
      <c r="I56"/>
      <c r="J56"/>
      <c r="K56"/>
      <c r="L56"/>
      <c r="M56"/>
      <c r="N56"/>
      <c r="O56"/>
      <c r="P56" s="220"/>
      <c r="Q56" s="220"/>
      <c r="R56" s="220"/>
      <c r="S56" s="220"/>
    </row>
    <row r="57" spans="1:19" s="1" customFormat="1" ht="26.4">
      <c r="A57" s="286"/>
      <c r="B57" s="292" t="s">
        <v>390</v>
      </c>
      <c r="C57" s="288" t="s">
        <v>118</v>
      </c>
      <c r="D57" s="364">
        <v>12635.36</v>
      </c>
      <c r="E57" s="364">
        <v>11908.48</v>
      </c>
      <c r="F57" s="334">
        <v>1.3250417897988847</v>
      </c>
      <c r="G57"/>
      <c r="H57" s="338"/>
      <c r="I57"/>
      <c r="J57"/>
      <c r="K57"/>
      <c r="L57"/>
      <c r="M57"/>
      <c r="N57"/>
      <c r="O57"/>
      <c r="P57" s="220"/>
      <c r="Q57" s="220"/>
      <c r="R57" s="220"/>
      <c r="S57" s="220"/>
    </row>
    <row r="58" spans="1:19">
      <c r="A58" s="202"/>
      <c r="B58" s="203"/>
      <c r="C58" s="204"/>
      <c r="D58" s="311"/>
      <c r="E58" s="311"/>
      <c r="F58" s="312"/>
    </row>
    <row r="59" spans="1:19" ht="11.25" customHeight="1">
      <c r="A59" s="1"/>
      <c r="B59" s="1"/>
      <c r="C59" s="1"/>
      <c r="D59" s="313"/>
      <c r="E59" s="313"/>
      <c r="F59" s="314"/>
    </row>
    <row r="60" spans="1:19">
      <c r="A60" s="206" t="s">
        <v>627</v>
      </c>
      <c r="B60" s="1"/>
      <c r="C60" s="27"/>
      <c r="D60" s="246" t="s">
        <v>628</v>
      </c>
      <c r="E60" s="313"/>
      <c r="F60" s="314"/>
    </row>
    <row r="61" spans="1:19">
      <c r="A61" s="29" t="s">
        <v>176</v>
      </c>
      <c r="B61" s="1"/>
      <c r="C61" s="27"/>
      <c r="D61" s="315" t="s">
        <v>177</v>
      </c>
      <c r="E61" s="313"/>
      <c r="F61" s="314"/>
    </row>
    <row r="62" spans="1:19">
      <c r="A62" s="1"/>
      <c r="B62" s="1"/>
      <c r="C62" s="27"/>
      <c r="D62" s="222"/>
      <c r="E62" s="313"/>
      <c r="F62" s="314"/>
    </row>
    <row r="63" spans="1:19">
      <c r="A63" s="1"/>
      <c r="B63" s="1"/>
      <c r="C63" s="27"/>
      <c r="D63" s="222"/>
      <c r="E63" s="313"/>
      <c r="F63" s="314"/>
    </row>
    <row r="64" spans="1:19">
      <c r="A64" s="1"/>
      <c r="B64" s="1"/>
      <c r="C64" s="27"/>
      <c r="D64" s="222"/>
      <c r="E64" s="313"/>
      <c r="F64" s="314"/>
    </row>
    <row r="65" spans="1:6">
      <c r="A65" s="1"/>
      <c r="B65" s="1"/>
      <c r="C65" s="27"/>
      <c r="D65" s="222"/>
      <c r="E65" s="313"/>
      <c r="F65" s="314"/>
    </row>
    <row r="66" spans="1:6">
      <c r="A66" s="1"/>
      <c r="B66" s="1"/>
      <c r="C66" s="27"/>
      <c r="D66" s="222"/>
      <c r="E66" s="313"/>
      <c r="F66" s="314"/>
    </row>
    <row r="67" spans="1:6">
      <c r="A67" s="1"/>
      <c r="B67" s="1"/>
      <c r="C67" s="27"/>
      <c r="D67" s="222"/>
      <c r="E67" s="313"/>
      <c r="F67" s="314"/>
    </row>
    <row r="68" spans="1:6">
      <c r="A68" s="1"/>
      <c r="B68" s="1"/>
      <c r="C68" s="27"/>
      <c r="D68" s="222"/>
      <c r="E68" s="313"/>
      <c r="F68" s="314"/>
    </row>
    <row r="69" spans="1:6">
      <c r="A69" s="1"/>
      <c r="B69" s="1"/>
      <c r="C69" s="27"/>
      <c r="D69" s="222"/>
      <c r="E69" s="313"/>
      <c r="F69" s="314"/>
    </row>
    <row r="70" spans="1:6">
      <c r="A70" s="22"/>
      <c r="B70" s="22"/>
      <c r="C70" s="27"/>
      <c r="D70" s="228"/>
      <c r="E70" s="316"/>
      <c r="F70" s="317"/>
    </row>
    <row r="71" spans="1:6">
      <c r="A71" s="19" t="s">
        <v>236</v>
      </c>
      <c r="B71" s="1"/>
      <c r="C71" s="27"/>
      <c r="D71" s="272" t="s">
        <v>447</v>
      </c>
      <c r="E71" s="313"/>
      <c r="F71" s="314"/>
    </row>
    <row r="72" spans="1:6">
      <c r="A72" s="19" t="s">
        <v>599</v>
      </c>
      <c r="B72" s="1"/>
      <c r="C72" s="27"/>
      <c r="D72" s="272"/>
      <c r="E72" s="313"/>
      <c r="F72" s="314"/>
    </row>
    <row r="73" spans="1:6">
      <c r="A73" s="1" t="s">
        <v>237</v>
      </c>
      <c r="B73" s="1"/>
      <c r="C73" s="27"/>
      <c r="D73" s="271"/>
      <c r="E73" s="313"/>
      <c r="F73" s="314"/>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43" zoomScaleNormal="100" zoomScaleSheetLayoutView="100" workbookViewId="0">
      <selection activeCell="D17" sqref="D17"/>
    </sheetView>
  </sheetViews>
  <sheetFormatPr defaultColWidth="9.109375" defaultRowHeight="13.2"/>
  <cols>
    <col min="1" max="1" width="7.109375" style="227" customWidth="1"/>
    <col min="2" max="2" width="48.5546875" style="227" customWidth="1"/>
    <col min="3" max="3" width="9.109375" style="227"/>
    <col min="4" max="4" width="21.88671875" style="224" customWidth="1"/>
    <col min="5" max="5" width="21.109375" style="224" customWidth="1"/>
    <col min="6" max="6" width="19.5546875" style="224" customWidth="1"/>
    <col min="7" max="7" width="14.5546875" style="222" bestFit="1" customWidth="1"/>
    <col min="8" max="9" width="15.88671875" style="222" bestFit="1" customWidth="1"/>
    <col min="10" max="10" width="6.88671875" style="318" customWidth="1"/>
    <col min="11" max="11" width="60.33203125" style="318" customWidth="1"/>
    <col min="12" max="12" width="13" style="318" customWidth="1"/>
    <col min="13" max="15" width="20.6640625" style="318" customWidth="1"/>
    <col min="16" max="16" width="9.109375" style="318"/>
    <col min="17" max="16384" width="9.109375" style="227"/>
  </cols>
  <sheetData>
    <row r="1" spans="1:20" ht="23.25" customHeight="1">
      <c r="A1" s="441" t="s">
        <v>509</v>
      </c>
      <c r="B1" s="441"/>
      <c r="C1" s="441"/>
      <c r="D1" s="441"/>
      <c r="E1" s="441"/>
      <c r="F1" s="441"/>
    </row>
    <row r="2" spans="1:20" ht="33" customHeight="1">
      <c r="A2" s="442" t="s">
        <v>517</v>
      </c>
      <c r="B2" s="442"/>
      <c r="C2" s="442"/>
      <c r="D2" s="442"/>
      <c r="E2" s="442"/>
      <c r="F2" s="442"/>
    </row>
    <row r="3" spans="1:20" ht="15" customHeight="1">
      <c r="A3" s="443" t="s">
        <v>261</v>
      </c>
      <c r="B3" s="443"/>
      <c r="C3" s="443"/>
      <c r="D3" s="443"/>
      <c r="E3" s="443"/>
      <c r="F3" s="443"/>
    </row>
    <row r="4" spans="1:20">
      <c r="A4" s="443"/>
      <c r="B4" s="443"/>
      <c r="C4" s="443"/>
      <c r="D4" s="443"/>
      <c r="E4" s="443"/>
      <c r="F4" s="443"/>
    </row>
    <row r="5" spans="1:20">
      <c r="A5" s="444" t="str">
        <f>'ngay thang'!B10</f>
        <v>Tháng 02 năm 2024/February 2024</v>
      </c>
      <c r="B5" s="444"/>
      <c r="C5" s="444"/>
      <c r="D5" s="444"/>
      <c r="E5" s="444"/>
      <c r="F5" s="444"/>
    </row>
    <row r="6" spans="1:20">
      <c r="A6" s="329"/>
      <c r="B6" s="329"/>
      <c r="C6" s="329"/>
      <c r="D6" s="329"/>
      <c r="E6" s="340"/>
      <c r="F6" s="215"/>
    </row>
    <row r="7" spans="1:20" ht="30" customHeight="1">
      <c r="A7" s="439" t="s">
        <v>244</v>
      </c>
      <c r="B7" s="439"/>
      <c r="C7" s="439" t="s">
        <v>612</v>
      </c>
      <c r="D7" s="439"/>
      <c r="E7" s="439"/>
      <c r="F7" s="439"/>
    </row>
    <row r="8" spans="1:20" ht="30" customHeight="1">
      <c r="A8" s="439" t="s">
        <v>242</v>
      </c>
      <c r="B8" s="439"/>
      <c r="C8" s="439" t="s">
        <v>446</v>
      </c>
      <c r="D8" s="439"/>
      <c r="E8" s="439"/>
      <c r="F8" s="439"/>
    </row>
    <row r="9" spans="1:20" ht="30" customHeight="1">
      <c r="A9" s="440" t="s">
        <v>241</v>
      </c>
      <c r="B9" s="440"/>
      <c r="C9" s="440" t="s">
        <v>243</v>
      </c>
      <c r="D9" s="440"/>
      <c r="E9" s="440"/>
      <c r="F9" s="440"/>
    </row>
    <row r="10" spans="1:20" ht="30" customHeight="1">
      <c r="A10" s="440" t="s">
        <v>245</v>
      </c>
      <c r="B10" s="440"/>
      <c r="C10" s="440" t="str">
        <f>'ngay thang'!B14</f>
        <v>Ngày 04 tháng 03 năm 2024
04 Mar 2024</v>
      </c>
      <c r="D10" s="440"/>
      <c r="E10" s="440"/>
      <c r="F10" s="440"/>
    </row>
    <row r="11" spans="1:20" ht="24" customHeight="1">
      <c r="A11" s="328"/>
      <c r="B11" s="328"/>
      <c r="C11" s="328"/>
      <c r="D11" s="328"/>
      <c r="E11" s="339"/>
      <c r="F11" s="328"/>
    </row>
    <row r="12" spans="1:20" ht="21" customHeight="1">
      <c r="A12" s="281" t="s">
        <v>263</v>
      </c>
    </row>
    <row r="13" spans="1:20" ht="43.5" customHeight="1">
      <c r="A13" s="283" t="s">
        <v>197</v>
      </c>
      <c r="B13" s="283" t="s">
        <v>173</v>
      </c>
      <c r="C13" s="283" t="s">
        <v>199</v>
      </c>
      <c r="D13" s="284" t="s">
        <v>285</v>
      </c>
      <c r="E13" s="284" t="s">
        <v>286</v>
      </c>
      <c r="F13" s="284" t="s">
        <v>228</v>
      </c>
    </row>
    <row r="14" spans="1:20" s="281" customFormat="1" ht="26.4">
      <c r="A14" s="365" t="s">
        <v>46</v>
      </c>
      <c r="B14" s="287" t="s">
        <v>391</v>
      </c>
      <c r="C14" s="287" t="s">
        <v>119</v>
      </c>
      <c r="D14" s="332">
        <v>2882148</v>
      </c>
      <c r="E14" s="332">
        <v>1620030</v>
      </c>
      <c r="F14" s="332">
        <v>4502178</v>
      </c>
      <c r="G14" s="319"/>
      <c r="H14" s="222"/>
      <c r="I14" s="222"/>
      <c r="J14" s="318"/>
      <c r="K14" s="318"/>
      <c r="L14" s="318"/>
      <c r="M14" s="318"/>
      <c r="N14" s="318"/>
      <c r="O14" s="318"/>
      <c r="P14" s="318"/>
      <c r="Q14" s="320"/>
      <c r="R14" s="320"/>
      <c r="S14" s="320"/>
      <c r="T14" s="320"/>
    </row>
    <row r="15" spans="1:20" s="281" customFormat="1" ht="26.4">
      <c r="A15" s="366">
        <v>1</v>
      </c>
      <c r="B15" s="288" t="s">
        <v>542</v>
      </c>
      <c r="C15" s="287"/>
      <c r="D15" s="332"/>
      <c r="E15" s="332"/>
      <c r="F15" s="332"/>
      <c r="G15" s="319"/>
      <c r="H15" s="222"/>
      <c r="I15" s="222"/>
      <c r="J15" s="318"/>
      <c r="K15" s="318"/>
      <c r="L15" s="318"/>
      <c r="M15" s="318"/>
      <c r="N15" s="318"/>
      <c r="O15" s="318"/>
      <c r="P15" s="318"/>
      <c r="Q15" s="320"/>
      <c r="R15" s="320"/>
      <c r="S15" s="320"/>
      <c r="T15" s="320"/>
    </row>
    <row r="16" spans="1:20" s="223" customFormat="1" ht="26.4">
      <c r="A16" s="366">
        <v>2</v>
      </c>
      <c r="B16" s="288" t="s">
        <v>392</v>
      </c>
      <c r="C16" s="288" t="s">
        <v>120</v>
      </c>
      <c r="D16" s="367"/>
      <c r="E16" s="360"/>
      <c r="F16" s="360"/>
      <c r="G16" s="221"/>
      <c r="H16" s="222"/>
      <c r="I16" s="222"/>
      <c r="J16" s="318"/>
      <c r="K16" s="318"/>
      <c r="L16" s="318"/>
      <c r="M16" s="318"/>
      <c r="N16" s="318"/>
      <c r="O16" s="318"/>
      <c r="P16" s="318"/>
    </row>
    <row r="17" spans="1:20" s="223" customFormat="1" ht="26.4">
      <c r="A17" s="366">
        <v>3</v>
      </c>
      <c r="B17" s="288" t="s">
        <v>393</v>
      </c>
      <c r="C17" s="288" t="s">
        <v>121</v>
      </c>
      <c r="D17" s="360">
        <v>2882148</v>
      </c>
      <c r="E17" s="360">
        <v>1620030</v>
      </c>
      <c r="F17" s="360">
        <v>4502178</v>
      </c>
      <c r="G17" s="221"/>
      <c r="H17" s="222"/>
      <c r="I17" s="222"/>
      <c r="J17" s="318"/>
      <c r="K17" s="318"/>
      <c r="L17" s="318"/>
      <c r="M17" s="318"/>
      <c r="N17" s="318"/>
      <c r="O17" s="318"/>
      <c r="P17" s="318"/>
    </row>
    <row r="18" spans="1:20" s="223" customFormat="1" ht="26.4">
      <c r="A18" s="366">
        <v>4</v>
      </c>
      <c r="B18" s="288" t="s">
        <v>394</v>
      </c>
      <c r="C18" s="288" t="s">
        <v>122</v>
      </c>
      <c r="D18" s="332"/>
      <c r="E18" s="332"/>
      <c r="F18" s="332"/>
      <c r="G18" s="221"/>
      <c r="H18" s="222"/>
      <c r="I18" s="222"/>
      <c r="J18" s="318"/>
      <c r="K18" s="318"/>
      <c r="L18" s="318"/>
      <c r="M18" s="318"/>
      <c r="N18" s="318"/>
      <c r="O18" s="318"/>
      <c r="P18" s="318"/>
    </row>
    <row r="19" spans="1:20" s="281" customFormat="1" ht="26.4">
      <c r="A19" s="365" t="s">
        <v>56</v>
      </c>
      <c r="B19" s="287" t="s">
        <v>395</v>
      </c>
      <c r="C19" s="287" t="s">
        <v>123</v>
      </c>
      <c r="D19" s="332">
        <v>204325272</v>
      </c>
      <c r="E19" s="332">
        <v>265765782</v>
      </c>
      <c r="F19" s="332">
        <v>470091054</v>
      </c>
      <c r="G19" s="319"/>
      <c r="H19" s="222"/>
      <c r="I19" s="222"/>
      <c r="J19" s="318"/>
      <c r="K19" s="318"/>
      <c r="L19" s="318"/>
      <c r="M19" s="318"/>
      <c r="N19" s="318"/>
      <c r="O19" s="318"/>
      <c r="P19" s="318"/>
      <c r="Q19" s="320"/>
      <c r="R19" s="320"/>
      <c r="S19" s="320"/>
      <c r="T19" s="320"/>
    </row>
    <row r="20" spans="1:20" s="223" customFormat="1" ht="26.4">
      <c r="A20" s="366">
        <v>1</v>
      </c>
      <c r="B20" s="288" t="s">
        <v>396</v>
      </c>
      <c r="C20" s="288" t="s">
        <v>124</v>
      </c>
      <c r="D20" s="360">
        <v>99175726</v>
      </c>
      <c r="E20" s="360">
        <v>88182453</v>
      </c>
      <c r="F20" s="360">
        <v>187358179</v>
      </c>
      <c r="G20" s="221"/>
      <c r="H20" s="222"/>
      <c r="I20" s="222"/>
      <c r="J20" s="318"/>
      <c r="K20" s="318"/>
      <c r="L20" s="318"/>
      <c r="M20" s="318"/>
      <c r="N20" s="318"/>
      <c r="O20" s="318"/>
      <c r="P20" s="318"/>
    </row>
    <row r="21" spans="1:20" s="223" customFormat="1" ht="26.4">
      <c r="A21" s="366">
        <v>2</v>
      </c>
      <c r="B21" s="288" t="s">
        <v>397</v>
      </c>
      <c r="C21" s="288" t="s">
        <v>125</v>
      </c>
      <c r="D21" s="360">
        <v>26494218</v>
      </c>
      <c r="E21" s="360">
        <v>26909786</v>
      </c>
      <c r="F21" s="360">
        <v>53404004</v>
      </c>
      <c r="G21" s="221"/>
      <c r="H21" s="222"/>
      <c r="I21" s="222"/>
      <c r="J21" s="318"/>
      <c r="K21" s="318"/>
      <c r="L21" s="318"/>
      <c r="M21" s="318"/>
      <c r="N21" s="318"/>
      <c r="O21" s="318"/>
      <c r="P21" s="318"/>
    </row>
    <row r="22" spans="1:20" s="223" customFormat="1" ht="26.4">
      <c r="A22" s="366"/>
      <c r="B22" s="368" t="s">
        <v>252</v>
      </c>
      <c r="C22" s="288" t="s">
        <v>193</v>
      </c>
      <c r="D22" s="360">
        <v>20000000</v>
      </c>
      <c r="E22" s="360">
        <v>20000000</v>
      </c>
      <c r="F22" s="360">
        <v>40000000</v>
      </c>
      <c r="G22" s="221"/>
      <c r="H22" s="222"/>
      <c r="I22" s="222"/>
      <c r="J22" s="318"/>
      <c r="K22" s="318"/>
      <c r="L22" s="318"/>
      <c r="M22" s="318"/>
      <c r="N22" s="318"/>
      <c r="O22" s="318"/>
      <c r="P22" s="318"/>
    </row>
    <row r="23" spans="1:20" s="223" customFormat="1" ht="26.4">
      <c r="A23" s="366"/>
      <c r="B23" s="368" t="s">
        <v>253</v>
      </c>
      <c r="C23" s="288" t="s">
        <v>194</v>
      </c>
      <c r="D23" s="360">
        <v>994218</v>
      </c>
      <c r="E23" s="360">
        <v>1409786</v>
      </c>
      <c r="F23" s="360">
        <v>2404004</v>
      </c>
      <c r="G23" s="221"/>
      <c r="H23" s="222"/>
      <c r="I23" s="222"/>
      <c r="J23" s="318"/>
      <c r="K23" s="318"/>
      <c r="L23" s="318"/>
      <c r="M23" s="318"/>
      <c r="N23" s="318"/>
      <c r="O23" s="318"/>
      <c r="P23" s="318"/>
    </row>
    <row r="24" spans="1:20" s="223" customFormat="1" ht="26.4">
      <c r="A24" s="366"/>
      <c r="B24" s="368" t="s">
        <v>254</v>
      </c>
      <c r="C24" s="288" t="s">
        <v>229</v>
      </c>
      <c r="D24" s="360">
        <v>5500000</v>
      </c>
      <c r="E24" s="360">
        <v>5500000</v>
      </c>
      <c r="F24" s="360">
        <v>11000000</v>
      </c>
      <c r="G24" s="221"/>
      <c r="H24" s="222"/>
      <c r="I24" s="222"/>
      <c r="J24" s="318"/>
      <c r="K24" s="318"/>
      <c r="L24" s="318"/>
      <c r="M24" s="318"/>
      <c r="N24" s="318"/>
      <c r="O24" s="318"/>
      <c r="P24" s="318"/>
    </row>
    <row r="25" spans="1:20" s="223" customFormat="1" ht="66">
      <c r="A25" s="366">
        <v>3</v>
      </c>
      <c r="B25" s="369" t="s">
        <v>518</v>
      </c>
      <c r="C25" s="288" t="s">
        <v>126</v>
      </c>
      <c r="D25" s="360">
        <v>29700000</v>
      </c>
      <c r="E25" s="360">
        <v>29700000</v>
      </c>
      <c r="F25" s="360">
        <v>59400000</v>
      </c>
      <c r="G25" s="221"/>
      <c r="H25" s="222"/>
      <c r="I25" s="222"/>
      <c r="J25" s="318"/>
      <c r="K25" s="318"/>
      <c r="L25" s="318"/>
      <c r="M25" s="318"/>
      <c r="N25" s="318"/>
      <c r="O25" s="318"/>
      <c r="P25" s="318"/>
    </row>
    <row r="26" spans="1:20" s="223" customFormat="1" ht="26.4">
      <c r="A26" s="366"/>
      <c r="B26" s="288" t="s">
        <v>398</v>
      </c>
      <c r="C26" s="288" t="s">
        <v>192</v>
      </c>
      <c r="D26" s="360">
        <v>16500000</v>
      </c>
      <c r="E26" s="360">
        <v>16500000</v>
      </c>
      <c r="F26" s="360">
        <v>33000000</v>
      </c>
      <c r="G26" s="221"/>
      <c r="H26" s="222"/>
      <c r="I26" s="222"/>
      <c r="J26" s="318"/>
      <c r="K26" s="318"/>
      <c r="L26" s="318"/>
      <c r="M26" s="318"/>
      <c r="N26" s="318"/>
      <c r="O26" s="318"/>
      <c r="P26" s="318"/>
    </row>
    <row r="27" spans="1:20" s="223" customFormat="1" ht="52.8">
      <c r="A27" s="366"/>
      <c r="B27" s="288" t="s">
        <v>399</v>
      </c>
      <c r="C27" s="288" t="s">
        <v>195</v>
      </c>
      <c r="D27" s="360">
        <v>13200000</v>
      </c>
      <c r="E27" s="360">
        <v>13200000</v>
      </c>
      <c r="F27" s="360">
        <v>26400000</v>
      </c>
      <c r="G27" s="221"/>
      <c r="H27" s="222"/>
      <c r="I27" s="222"/>
      <c r="J27" s="318"/>
      <c r="K27" s="318"/>
      <c r="L27" s="318"/>
      <c r="M27" s="318"/>
      <c r="N27" s="318"/>
      <c r="O27" s="318"/>
      <c r="P27" s="318"/>
    </row>
    <row r="28" spans="1:20" s="223" customFormat="1" ht="26.4">
      <c r="A28" s="366">
        <v>4</v>
      </c>
      <c r="B28" s="288" t="s">
        <v>519</v>
      </c>
      <c r="C28" s="288"/>
      <c r="D28" s="332"/>
      <c r="E28" s="332"/>
      <c r="F28" s="332"/>
      <c r="G28" s="221"/>
      <c r="H28" s="222"/>
      <c r="I28" s="222"/>
      <c r="J28" s="318"/>
      <c r="K28" s="318"/>
      <c r="L28" s="318"/>
      <c r="M28" s="318"/>
      <c r="N28" s="318"/>
      <c r="O28" s="318"/>
      <c r="P28" s="318"/>
    </row>
    <row r="29" spans="1:20" s="223" customFormat="1" ht="26.4">
      <c r="A29" s="366">
        <v>5</v>
      </c>
      <c r="B29" s="288" t="s">
        <v>520</v>
      </c>
      <c r="C29" s="288"/>
      <c r="D29" s="332"/>
      <c r="E29" s="332"/>
      <c r="F29" s="332"/>
      <c r="G29" s="221"/>
      <c r="H29" s="222"/>
      <c r="I29" s="222"/>
      <c r="J29" s="318"/>
      <c r="K29" s="318"/>
      <c r="L29" s="318"/>
      <c r="M29" s="318"/>
      <c r="N29" s="318"/>
      <c r="O29" s="318"/>
      <c r="P29" s="318"/>
    </row>
    <row r="30" spans="1:20" s="223" customFormat="1" ht="26.4">
      <c r="A30" s="366">
        <v>6</v>
      </c>
      <c r="B30" s="288" t="s">
        <v>400</v>
      </c>
      <c r="C30" s="288" t="s">
        <v>127</v>
      </c>
      <c r="D30" s="360"/>
      <c r="E30" s="360"/>
      <c r="F30" s="360"/>
      <c r="G30" s="221"/>
      <c r="H30" s="222"/>
      <c r="I30" s="222"/>
      <c r="J30" s="318"/>
      <c r="K30" s="318"/>
      <c r="L30" s="318"/>
      <c r="M30" s="318"/>
      <c r="N30" s="318"/>
      <c r="O30" s="318"/>
      <c r="P30" s="318"/>
    </row>
    <row r="31" spans="1:20" s="223" customFormat="1" ht="66">
      <c r="A31" s="366">
        <v>7</v>
      </c>
      <c r="B31" s="288" t="s">
        <v>401</v>
      </c>
      <c r="C31" s="288" t="s">
        <v>128</v>
      </c>
      <c r="D31" s="360">
        <v>15000000</v>
      </c>
      <c r="E31" s="360">
        <v>15000000</v>
      </c>
      <c r="F31" s="360">
        <v>30000000</v>
      </c>
      <c r="G31" s="221"/>
      <c r="H31" s="222"/>
      <c r="I31" s="222"/>
      <c r="J31" s="318"/>
      <c r="K31" s="318"/>
      <c r="L31" s="318"/>
      <c r="M31" s="318"/>
      <c r="N31" s="318"/>
      <c r="O31" s="318"/>
      <c r="P31" s="318"/>
    </row>
    <row r="32" spans="1:20" s="223" customFormat="1" ht="145.19999999999999">
      <c r="A32" s="366">
        <v>8</v>
      </c>
      <c r="B32" s="369" t="s">
        <v>402</v>
      </c>
      <c r="C32" s="288" t="s">
        <v>129</v>
      </c>
      <c r="D32" s="332"/>
      <c r="E32" s="370"/>
      <c r="F32" s="360"/>
      <c r="G32" s="221"/>
      <c r="H32" s="222"/>
      <c r="I32" s="222"/>
      <c r="J32" s="318"/>
      <c r="K32" s="318"/>
      <c r="L32" s="318"/>
      <c r="M32" s="318"/>
      <c r="N32" s="318"/>
      <c r="O32" s="318"/>
      <c r="P32" s="318"/>
    </row>
    <row r="33" spans="1:20" s="223" customFormat="1" ht="52.8">
      <c r="A33" s="366">
        <v>9</v>
      </c>
      <c r="B33" s="288" t="s">
        <v>403</v>
      </c>
      <c r="C33" s="288" t="s">
        <v>130</v>
      </c>
      <c r="D33" s="360">
        <v>33927893</v>
      </c>
      <c r="E33" s="360">
        <v>105927724</v>
      </c>
      <c r="F33" s="360">
        <v>139855617</v>
      </c>
      <c r="G33" s="221"/>
      <c r="H33" s="222"/>
      <c r="I33" s="222"/>
      <c r="J33" s="318"/>
      <c r="K33" s="318"/>
      <c r="L33" s="318"/>
      <c r="M33" s="318"/>
      <c r="N33" s="318"/>
      <c r="O33" s="318"/>
      <c r="P33" s="318"/>
    </row>
    <row r="34" spans="1:20" s="223" customFormat="1" ht="26.4">
      <c r="A34" s="366"/>
      <c r="B34" s="288" t="s">
        <v>277</v>
      </c>
      <c r="C34" s="288" t="s">
        <v>279</v>
      </c>
      <c r="D34" s="360">
        <v>27861444</v>
      </c>
      <c r="E34" s="360">
        <v>81859784</v>
      </c>
      <c r="F34" s="360">
        <v>109721228</v>
      </c>
      <c r="G34" s="221"/>
      <c r="H34" s="222"/>
      <c r="I34" s="222"/>
      <c r="J34" s="318"/>
      <c r="K34" s="318"/>
      <c r="L34" s="318"/>
      <c r="M34" s="318"/>
      <c r="N34" s="318"/>
      <c r="O34" s="318"/>
      <c r="P34" s="318"/>
    </row>
    <row r="35" spans="1:20" s="223" customFormat="1" ht="26.4">
      <c r="A35" s="366"/>
      <c r="B35" s="288" t="s">
        <v>278</v>
      </c>
      <c r="C35" s="288" t="s">
        <v>280</v>
      </c>
      <c r="D35" s="360">
        <v>6066449</v>
      </c>
      <c r="E35" s="360">
        <v>24067940</v>
      </c>
      <c r="F35" s="360">
        <v>30134389</v>
      </c>
      <c r="G35" s="221"/>
      <c r="H35" s="222"/>
      <c r="I35" s="222"/>
      <c r="J35" s="318"/>
      <c r="K35" s="318"/>
      <c r="L35" s="318"/>
      <c r="M35" s="318"/>
      <c r="N35" s="318"/>
      <c r="O35" s="318"/>
      <c r="P35" s="318"/>
    </row>
    <row r="36" spans="1:20" s="223" customFormat="1" ht="26.4">
      <c r="A36" s="366"/>
      <c r="B36" s="288" t="s">
        <v>436</v>
      </c>
      <c r="C36" s="288" t="s">
        <v>437</v>
      </c>
      <c r="D36" s="332"/>
      <c r="E36" s="332"/>
      <c r="F36" s="332"/>
      <c r="G36" s="221"/>
      <c r="H36" s="222"/>
      <c r="I36" s="222"/>
      <c r="J36" s="318"/>
      <c r="K36" s="318"/>
      <c r="L36" s="318"/>
      <c r="M36" s="318"/>
      <c r="N36" s="318"/>
      <c r="O36" s="318"/>
      <c r="P36" s="318"/>
    </row>
    <row r="37" spans="1:20" s="223" customFormat="1" ht="26.4">
      <c r="A37" s="366">
        <v>10</v>
      </c>
      <c r="B37" s="288" t="s">
        <v>404</v>
      </c>
      <c r="C37" s="288" t="s">
        <v>131</v>
      </c>
      <c r="D37" s="370">
        <v>27435</v>
      </c>
      <c r="E37" s="370">
        <v>45819</v>
      </c>
      <c r="F37" s="360">
        <v>73254</v>
      </c>
      <c r="G37" s="221"/>
      <c r="H37" s="222"/>
      <c r="I37" s="222"/>
      <c r="J37" s="318"/>
      <c r="K37" s="318"/>
      <c r="L37" s="318"/>
      <c r="M37" s="318"/>
      <c r="N37" s="318"/>
      <c r="O37" s="318"/>
      <c r="P37" s="318"/>
    </row>
    <row r="38" spans="1:20" s="223" customFormat="1" ht="26.4">
      <c r="A38" s="366"/>
      <c r="B38" s="288" t="s">
        <v>281</v>
      </c>
      <c r="C38" s="288" t="s">
        <v>132</v>
      </c>
      <c r="D38" s="360">
        <v>27435</v>
      </c>
      <c r="E38" s="370">
        <v>45819</v>
      </c>
      <c r="F38" s="360">
        <v>73254</v>
      </c>
      <c r="G38" s="221"/>
      <c r="H38" s="222"/>
      <c r="I38" s="222"/>
      <c r="J38" s="318"/>
      <c r="K38" s="318"/>
      <c r="L38" s="318"/>
      <c r="M38" s="318"/>
      <c r="N38" s="318"/>
      <c r="O38" s="318"/>
      <c r="P38" s="318"/>
    </row>
    <row r="39" spans="1:20" s="223" customFormat="1" ht="26.4">
      <c r="A39" s="366"/>
      <c r="B39" s="288" t="s">
        <v>405</v>
      </c>
      <c r="C39" s="288" t="s">
        <v>196</v>
      </c>
      <c r="D39" s="360"/>
      <c r="E39" s="360"/>
      <c r="F39" s="360"/>
      <c r="G39" s="221"/>
      <c r="H39" s="222"/>
      <c r="I39" s="222"/>
      <c r="J39" s="318"/>
      <c r="K39" s="318"/>
      <c r="L39" s="318"/>
      <c r="M39" s="318"/>
      <c r="N39" s="318"/>
      <c r="O39" s="318"/>
      <c r="P39" s="318"/>
    </row>
    <row r="40" spans="1:20" s="223" customFormat="1" ht="26.4">
      <c r="A40" s="366"/>
      <c r="B40" s="288" t="s">
        <v>282</v>
      </c>
      <c r="C40" s="288" t="s">
        <v>191</v>
      </c>
      <c r="D40" s="332"/>
      <c r="E40" s="332"/>
      <c r="F40" s="332"/>
      <c r="G40" s="221"/>
      <c r="H40" s="222"/>
      <c r="I40" s="222"/>
      <c r="J40" s="318"/>
      <c r="K40" s="318"/>
      <c r="L40" s="318"/>
      <c r="M40" s="318"/>
      <c r="N40" s="318"/>
      <c r="O40" s="318"/>
      <c r="P40" s="318"/>
    </row>
    <row r="41" spans="1:20" s="223" customFormat="1" ht="26.4">
      <c r="A41" s="366" t="s">
        <v>133</v>
      </c>
      <c r="B41" s="287" t="s">
        <v>406</v>
      </c>
      <c r="C41" s="288" t="s">
        <v>134</v>
      </c>
      <c r="D41" s="371">
        <v>-201443124</v>
      </c>
      <c r="E41" s="372">
        <v>-264145752</v>
      </c>
      <c r="F41" s="372">
        <v>-465588876</v>
      </c>
      <c r="G41" s="221"/>
      <c r="H41" s="222"/>
      <c r="I41" s="222"/>
      <c r="J41" s="318"/>
      <c r="K41" s="318"/>
      <c r="L41" s="318"/>
      <c r="M41" s="318"/>
      <c r="N41" s="318"/>
      <c r="O41" s="318"/>
      <c r="P41" s="318"/>
    </row>
    <row r="42" spans="1:20" s="223" customFormat="1" ht="26.4">
      <c r="A42" s="366" t="s">
        <v>135</v>
      </c>
      <c r="B42" s="287" t="s">
        <v>407</v>
      </c>
      <c r="C42" s="288" t="s">
        <v>136</v>
      </c>
      <c r="D42" s="372">
        <v>6393786600</v>
      </c>
      <c r="E42" s="372">
        <v>3370298700</v>
      </c>
      <c r="F42" s="372">
        <v>9764085300</v>
      </c>
      <c r="G42" s="221"/>
      <c r="H42" s="222"/>
      <c r="I42" s="222"/>
      <c r="J42" s="318"/>
      <c r="K42" s="318"/>
      <c r="L42" s="318"/>
      <c r="M42" s="318"/>
      <c r="N42" s="318"/>
      <c r="O42" s="318"/>
      <c r="P42" s="318"/>
    </row>
    <row r="43" spans="1:20" s="223" customFormat="1" ht="52.8">
      <c r="A43" s="366">
        <v>1</v>
      </c>
      <c r="B43" s="288" t="s">
        <v>521</v>
      </c>
      <c r="C43" s="288" t="s">
        <v>137</v>
      </c>
      <c r="D43" s="373">
        <v>234355785</v>
      </c>
      <c r="E43" s="370">
        <v>2769942344</v>
      </c>
      <c r="F43" s="374">
        <v>3004298129</v>
      </c>
      <c r="G43" s="221"/>
      <c r="H43" s="222"/>
      <c r="I43" s="222"/>
      <c r="J43" s="318"/>
      <c r="K43" s="318"/>
      <c r="L43" s="318"/>
      <c r="M43" s="318"/>
      <c r="N43" s="318"/>
      <c r="O43" s="318"/>
      <c r="P43" s="318"/>
    </row>
    <row r="44" spans="1:20" s="223" customFormat="1" ht="26.4">
      <c r="A44" s="366">
        <v>2</v>
      </c>
      <c r="B44" s="288" t="s">
        <v>409</v>
      </c>
      <c r="C44" s="288" t="s">
        <v>138</v>
      </c>
      <c r="D44" s="370">
        <v>6159430815</v>
      </c>
      <c r="E44" s="370">
        <v>600356356</v>
      </c>
      <c r="F44" s="370">
        <v>6759787171</v>
      </c>
      <c r="G44" s="221"/>
      <c r="H44" s="222"/>
      <c r="I44" s="222"/>
      <c r="J44" s="318"/>
      <c r="K44" s="318"/>
      <c r="L44" s="318"/>
      <c r="M44" s="318"/>
      <c r="N44" s="318"/>
      <c r="O44" s="318"/>
      <c r="P44" s="318"/>
    </row>
    <row r="45" spans="1:20" s="223" customFormat="1" ht="52.8">
      <c r="A45" s="366" t="s">
        <v>139</v>
      </c>
      <c r="B45" s="287" t="s">
        <v>410</v>
      </c>
      <c r="C45" s="288" t="s">
        <v>140</v>
      </c>
      <c r="D45" s="372">
        <v>6192343476</v>
      </c>
      <c r="E45" s="372">
        <v>3106152948</v>
      </c>
      <c r="F45" s="372">
        <v>9298496424</v>
      </c>
      <c r="G45" s="221"/>
      <c r="H45" s="222"/>
      <c r="I45" s="222"/>
      <c r="J45" s="318"/>
      <c r="K45" s="318"/>
      <c r="L45" s="318"/>
      <c r="M45" s="318"/>
      <c r="N45" s="318"/>
      <c r="O45" s="318"/>
      <c r="P45" s="318"/>
    </row>
    <row r="46" spans="1:20" s="223" customFormat="1" ht="26.4">
      <c r="A46" s="366" t="s">
        <v>67</v>
      </c>
      <c r="B46" s="287" t="s">
        <v>411</v>
      </c>
      <c r="C46" s="288" t="s">
        <v>141</v>
      </c>
      <c r="D46" s="372">
        <v>94404496553</v>
      </c>
      <c r="E46" s="372">
        <v>79035385746</v>
      </c>
      <c r="F46" s="372">
        <v>79035385746</v>
      </c>
      <c r="G46" s="221"/>
      <c r="H46" s="222"/>
      <c r="I46" s="222"/>
      <c r="J46" s="318"/>
      <c r="K46" s="318"/>
      <c r="L46" s="318"/>
      <c r="M46" s="318"/>
      <c r="N46" s="318"/>
      <c r="O46" s="318"/>
      <c r="P46" s="318"/>
    </row>
    <row r="47" spans="1:20" s="223" customFormat="1" ht="39.6">
      <c r="A47" s="366" t="s">
        <v>142</v>
      </c>
      <c r="B47" s="287" t="s">
        <v>412</v>
      </c>
      <c r="C47" s="288" t="s">
        <v>143</v>
      </c>
      <c r="D47" s="372">
        <v>21933868901</v>
      </c>
      <c r="E47" s="372">
        <v>15369110807</v>
      </c>
      <c r="F47" s="372">
        <v>37302979708</v>
      </c>
      <c r="G47" s="221"/>
      <c r="H47" s="222"/>
      <c r="I47" s="222"/>
      <c r="J47" s="318"/>
      <c r="K47" s="318"/>
      <c r="L47" s="318"/>
      <c r="M47" s="318"/>
      <c r="N47" s="318"/>
      <c r="O47" s="318"/>
      <c r="P47" s="318"/>
      <c r="Q47" s="321"/>
      <c r="R47" s="321"/>
      <c r="S47" s="321"/>
      <c r="T47" s="321"/>
    </row>
    <row r="48" spans="1:20" s="223" customFormat="1" ht="52.8">
      <c r="A48" s="366">
        <v>1</v>
      </c>
      <c r="B48" s="288" t="s">
        <v>413</v>
      </c>
      <c r="C48" s="288" t="s">
        <v>283</v>
      </c>
      <c r="D48" s="370">
        <v>6192343476</v>
      </c>
      <c r="E48" s="370">
        <v>3106152948</v>
      </c>
      <c r="F48" s="370">
        <v>9298496424</v>
      </c>
      <c r="G48" s="221"/>
      <c r="H48" s="222"/>
      <c r="I48" s="222"/>
      <c r="J48" s="318"/>
      <c r="K48" s="318"/>
      <c r="L48" s="318"/>
      <c r="M48" s="318"/>
      <c r="N48" s="318"/>
      <c r="O48" s="318"/>
      <c r="P48" s="318"/>
    </row>
    <row r="49" spans="1:16" s="223" customFormat="1" ht="52.8">
      <c r="A49" s="366">
        <v>2</v>
      </c>
      <c r="B49" s="288" t="s">
        <v>522</v>
      </c>
      <c r="C49" s="288" t="s">
        <v>284</v>
      </c>
      <c r="D49" s="332"/>
      <c r="E49" s="332"/>
      <c r="F49" s="332"/>
      <c r="G49" s="221"/>
      <c r="H49" s="222"/>
      <c r="I49" s="222"/>
      <c r="J49" s="318"/>
      <c r="K49" s="318"/>
      <c r="L49" s="318"/>
      <c r="M49" s="318"/>
      <c r="N49" s="318"/>
      <c r="O49" s="318"/>
      <c r="P49" s="318"/>
    </row>
    <row r="50" spans="1:16" s="223" customFormat="1" ht="52.8">
      <c r="A50" s="366">
        <v>3</v>
      </c>
      <c r="B50" s="288" t="s">
        <v>590</v>
      </c>
      <c r="C50" s="288" t="s">
        <v>144</v>
      </c>
      <c r="D50" s="370">
        <v>15741525425</v>
      </c>
      <c r="E50" s="374">
        <v>12262957859</v>
      </c>
      <c r="F50" s="374">
        <v>28004483284</v>
      </c>
      <c r="G50" s="221"/>
      <c r="H50" s="222"/>
      <c r="I50" s="222"/>
      <c r="J50" s="318"/>
      <c r="K50" s="318"/>
      <c r="L50" s="318"/>
      <c r="M50" s="318"/>
      <c r="N50" s="318"/>
      <c r="O50" s="318"/>
      <c r="P50" s="318"/>
    </row>
    <row r="51" spans="1:16" s="223" customFormat="1" ht="26.4">
      <c r="A51" s="366" t="s">
        <v>145</v>
      </c>
      <c r="B51" s="287" t="s">
        <v>414</v>
      </c>
      <c r="C51" s="288" t="s">
        <v>146</v>
      </c>
      <c r="D51" s="332">
        <v>116338365454</v>
      </c>
      <c r="E51" s="332">
        <v>94404496553</v>
      </c>
      <c r="F51" s="332">
        <v>116338365454</v>
      </c>
      <c r="G51" s="221"/>
      <c r="H51" s="222"/>
      <c r="I51" s="222"/>
      <c r="J51" s="318"/>
      <c r="K51" s="318"/>
      <c r="L51" s="318"/>
      <c r="M51" s="318"/>
      <c r="N51" s="318"/>
      <c r="O51" s="318"/>
      <c r="P51" s="318"/>
    </row>
    <row r="52" spans="1:16" s="223" customFormat="1" ht="39.6">
      <c r="A52" s="366" t="s">
        <v>255</v>
      </c>
      <c r="B52" s="287" t="s">
        <v>415</v>
      </c>
      <c r="C52" s="288" t="s">
        <v>256</v>
      </c>
      <c r="D52" s="332"/>
      <c r="E52" s="332"/>
      <c r="F52" s="360"/>
      <c r="G52" s="221"/>
      <c r="H52" s="222"/>
      <c r="I52" s="222"/>
      <c r="J52" s="318"/>
      <c r="K52" s="318"/>
      <c r="L52" s="318"/>
      <c r="M52" s="318"/>
      <c r="N52" s="318"/>
      <c r="O52" s="318"/>
      <c r="P52" s="318"/>
    </row>
    <row r="53" spans="1:16" s="223" customFormat="1" ht="39.6">
      <c r="A53" s="366"/>
      <c r="B53" s="288" t="s">
        <v>416</v>
      </c>
      <c r="C53" s="288" t="s">
        <v>257</v>
      </c>
      <c r="D53" s="332"/>
      <c r="E53" s="341"/>
      <c r="F53" s="360"/>
      <c r="G53" s="221"/>
      <c r="H53" s="222"/>
      <c r="I53" s="222"/>
      <c r="J53" s="318"/>
      <c r="K53" s="318"/>
      <c r="L53" s="318"/>
      <c r="M53" s="318"/>
      <c r="N53" s="318"/>
      <c r="O53" s="318"/>
      <c r="P53" s="318"/>
    </row>
    <row r="54" spans="1:16">
      <c r="A54" s="215"/>
      <c r="B54" s="215"/>
      <c r="C54" s="271"/>
      <c r="D54" s="271"/>
      <c r="E54" s="322"/>
      <c r="F54" s="216"/>
    </row>
    <row r="55" spans="1:16" s="215" customFormat="1">
      <c r="A55" s="245" t="s">
        <v>627</v>
      </c>
      <c r="C55" s="271"/>
      <c r="D55" s="246" t="s">
        <v>628</v>
      </c>
      <c r="E55" s="272"/>
      <c r="F55" s="216"/>
      <c r="G55" s="222"/>
      <c r="H55" s="222"/>
      <c r="I55" s="222"/>
      <c r="J55" s="318"/>
      <c r="K55" s="318"/>
      <c r="L55" s="318"/>
      <c r="M55" s="318"/>
      <c r="N55" s="318"/>
      <c r="O55" s="318"/>
      <c r="P55" s="318"/>
    </row>
    <row r="56" spans="1:16" s="215" customFormat="1">
      <c r="A56" s="273" t="s">
        <v>176</v>
      </c>
      <c r="C56" s="271"/>
      <c r="D56" s="274" t="s">
        <v>177</v>
      </c>
      <c r="E56" s="274"/>
      <c r="F56" s="216"/>
      <c r="G56" s="222"/>
      <c r="H56" s="222"/>
      <c r="I56" s="222"/>
      <c r="J56" s="318"/>
      <c r="K56" s="318"/>
      <c r="L56" s="318"/>
      <c r="M56" s="318"/>
      <c r="N56" s="318"/>
      <c r="O56" s="318"/>
      <c r="P56" s="318"/>
    </row>
    <row r="57" spans="1:16" s="215" customFormat="1">
      <c r="C57" s="271"/>
      <c r="D57" s="271"/>
      <c r="E57" s="271"/>
      <c r="F57" s="216"/>
      <c r="G57" s="222"/>
      <c r="H57" s="222"/>
      <c r="I57" s="222"/>
      <c r="J57" s="318"/>
      <c r="K57" s="318"/>
      <c r="L57" s="318"/>
      <c r="M57" s="318"/>
      <c r="N57" s="318"/>
      <c r="O57" s="318"/>
      <c r="P57" s="318"/>
    </row>
    <row r="58" spans="1:16" s="215" customFormat="1">
      <c r="C58" s="271"/>
      <c r="D58" s="271"/>
      <c r="E58" s="271"/>
      <c r="F58" s="216"/>
      <c r="G58" s="222"/>
      <c r="H58" s="222"/>
      <c r="I58" s="222"/>
      <c r="J58" s="318"/>
      <c r="K58" s="318"/>
      <c r="L58" s="318"/>
      <c r="M58" s="318"/>
      <c r="N58" s="318"/>
      <c r="O58" s="318"/>
      <c r="P58" s="318"/>
    </row>
    <row r="59" spans="1:16" s="215" customFormat="1">
      <c r="C59" s="271"/>
      <c r="D59" s="271"/>
      <c r="E59" s="271"/>
      <c r="F59" s="216"/>
      <c r="G59" s="222"/>
      <c r="H59" s="222"/>
      <c r="I59" s="222"/>
      <c r="J59" s="318"/>
      <c r="K59" s="318"/>
      <c r="L59" s="318"/>
      <c r="M59" s="318"/>
      <c r="N59" s="318"/>
      <c r="O59" s="318"/>
      <c r="P59" s="318"/>
    </row>
    <row r="60" spans="1:16" s="215" customFormat="1">
      <c r="C60" s="271"/>
      <c r="D60" s="271"/>
      <c r="E60" s="271"/>
      <c r="F60" s="216"/>
      <c r="G60" s="222"/>
      <c r="H60" s="222"/>
      <c r="I60" s="222"/>
      <c r="J60" s="318"/>
      <c r="K60" s="318"/>
      <c r="L60" s="318"/>
      <c r="M60" s="318"/>
      <c r="N60" s="318"/>
      <c r="O60" s="318"/>
      <c r="P60" s="318"/>
    </row>
    <row r="61" spans="1:16" s="215" customFormat="1">
      <c r="C61" s="271"/>
      <c r="D61" s="271"/>
      <c r="E61" s="271"/>
      <c r="F61" s="216"/>
      <c r="G61" s="222"/>
      <c r="H61" s="222"/>
      <c r="I61" s="222"/>
      <c r="J61" s="318"/>
      <c r="K61" s="318"/>
      <c r="L61" s="318"/>
      <c r="M61" s="318"/>
      <c r="N61" s="318"/>
      <c r="O61" s="318"/>
      <c r="P61" s="318"/>
    </row>
    <row r="62" spans="1:16" s="215" customFormat="1">
      <c r="C62" s="271"/>
      <c r="D62" s="271"/>
      <c r="E62" s="271"/>
      <c r="F62" s="216"/>
      <c r="G62" s="222"/>
      <c r="H62" s="222"/>
      <c r="I62" s="222"/>
      <c r="J62" s="318"/>
      <c r="K62" s="318"/>
      <c r="L62" s="318"/>
      <c r="M62" s="318"/>
      <c r="N62" s="318"/>
      <c r="O62" s="318"/>
      <c r="P62" s="318"/>
    </row>
    <row r="63" spans="1:16" s="215" customFormat="1">
      <c r="A63" s="275"/>
      <c r="B63" s="275"/>
      <c r="C63" s="271"/>
      <c r="D63" s="228"/>
      <c r="E63" s="228"/>
      <c r="F63" s="216"/>
      <c r="G63" s="222"/>
      <c r="H63" s="222"/>
      <c r="I63" s="222"/>
      <c r="J63" s="318"/>
      <c r="K63" s="318"/>
      <c r="L63" s="318"/>
      <c r="M63" s="318"/>
      <c r="N63" s="318"/>
      <c r="O63" s="318"/>
      <c r="P63" s="318"/>
    </row>
    <row r="64" spans="1:16" s="215" customFormat="1">
      <c r="A64" s="276" t="s">
        <v>236</v>
      </c>
      <c r="C64" s="271"/>
      <c r="D64" s="272" t="s">
        <v>447</v>
      </c>
      <c r="E64" s="272"/>
      <c r="F64" s="216"/>
      <c r="G64" s="222"/>
      <c r="H64" s="222"/>
      <c r="I64" s="222"/>
      <c r="J64" s="318"/>
      <c r="K64" s="318"/>
      <c r="L64" s="318"/>
      <c r="M64" s="318"/>
      <c r="N64" s="318"/>
      <c r="O64" s="318"/>
      <c r="P64" s="318"/>
    </row>
    <row r="65" spans="1:16" s="215" customFormat="1">
      <c r="A65" s="276" t="s">
        <v>599</v>
      </c>
      <c r="C65" s="271"/>
      <c r="D65" s="272"/>
      <c r="E65" s="272"/>
      <c r="F65" s="216"/>
      <c r="G65" s="222"/>
      <c r="H65" s="222"/>
      <c r="I65" s="222"/>
      <c r="J65" s="318"/>
      <c r="K65" s="318"/>
      <c r="L65" s="318"/>
      <c r="M65" s="318"/>
      <c r="N65" s="318"/>
      <c r="O65" s="318"/>
      <c r="P65" s="318"/>
    </row>
    <row r="66" spans="1:16" s="215" customFormat="1">
      <c r="A66" s="215" t="s">
        <v>237</v>
      </c>
      <c r="C66" s="271"/>
      <c r="D66" s="271"/>
      <c r="E66" s="271"/>
      <c r="F66" s="216"/>
      <c r="G66" s="222"/>
      <c r="H66" s="222"/>
      <c r="I66" s="222"/>
      <c r="J66" s="318"/>
      <c r="K66" s="318"/>
      <c r="L66" s="318"/>
      <c r="M66" s="318"/>
      <c r="N66" s="318"/>
      <c r="O66" s="318"/>
      <c r="P66" s="318"/>
    </row>
    <row r="67" spans="1:16">
      <c r="A67" s="215"/>
      <c r="B67" s="215"/>
      <c r="C67" s="271"/>
      <c r="D67" s="271"/>
      <c r="E67" s="322"/>
      <c r="F67" s="216"/>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view="pageBreakPreview" topLeftCell="A49" zoomScaleNormal="100" zoomScaleSheetLayoutView="100" workbookViewId="0">
      <selection activeCell="I63" sqref="I63"/>
    </sheetView>
  </sheetViews>
  <sheetFormatPr defaultColWidth="9.109375" defaultRowHeight="13.2"/>
  <cols>
    <col min="1" max="1" width="6" style="307" customWidth="1"/>
    <col min="2" max="2" width="33.6640625" style="226" customWidth="1"/>
    <col min="3" max="3" width="12.33203125" style="226" customWidth="1"/>
    <col min="4" max="4" width="14.88671875" style="226" customWidth="1"/>
    <col min="5" max="5" width="20" style="226" customWidth="1"/>
    <col min="6" max="6" width="27" style="226" customWidth="1"/>
    <col min="7" max="7" width="18.44140625" style="226" customWidth="1"/>
    <col min="8" max="8" width="2.5546875" style="226" customWidth="1"/>
    <col min="9" max="9" width="14.33203125" style="212" customWidth="1"/>
    <col min="10" max="11" width="15" style="212" bestFit="1" customWidth="1"/>
    <col min="12" max="12" width="13.33203125" style="212" bestFit="1" customWidth="1"/>
    <col min="13" max="13" width="19.5546875" style="212" bestFit="1" customWidth="1"/>
    <col min="14" max="14" width="7.5546875" style="212" customWidth="1"/>
    <col min="15" max="15" width="14.88671875" style="212" bestFit="1" customWidth="1"/>
    <col min="16" max="16" width="8.6640625" style="212"/>
    <col min="17" max="18" width="9.109375" style="212"/>
    <col min="19" max="16384" width="9.109375" style="226"/>
  </cols>
  <sheetData>
    <row r="1" spans="1:18" ht="25.5" customHeight="1">
      <c r="A1" s="431" t="s">
        <v>509</v>
      </c>
      <c r="B1" s="431"/>
      <c r="C1" s="431"/>
      <c r="D1" s="431"/>
      <c r="E1" s="431"/>
      <c r="F1" s="431"/>
      <c r="G1" s="431"/>
      <c r="H1" s="325"/>
    </row>
    <row r="2" spans="1:18" ht="29.25" customHeight="1">
      <c r="A2" s="451" t="s">
        <v>510</v>
      </c>
      <c r="B2" s="451"/>
      <c r="C2" s="451"/>
      <c r="D2" s="451"/>
      <c r="E2" s="451"/>
      <c r="F2" s="451"/>
      <c r="G2" s="451"/>
      <c r="H2" s="330"/>
    </row>
    <row r="3" spans="1:18">
      <c r="A3" s="433" t="s">
        <v>261</v>
      </c>
      <c r="B3" s="433"/>
      <c r="C3" s="433"/>
      <c r="D3" s="433"/>
      <c r="E3" s="433"/>
      <c r="F3" s="433"/>
      <c r="G3" s="433"/>
      <c r="H3" s="326"/>
    </row>
    <row r="4" spans="1:18">
      <c r="A4" s="433"/>
      <c r="B4" s="433"/>
      <c r="C4" s="433"/>
      <c r="D4" s="433"/>
      <c r="E4" s="433"/>
      <c r="F4" s="433"/>
      <c r="G4" s="433"/>
      <c r="H4" s="326"/>
    </row>
    <row r="5" spans="1:18">
      <c r="A5" s="452" t="str">
        <f>'ngay thang'!B12</f>
        <v>Tại ngày 29 tháng 02 năm 2024/ As at 29 February 2024</v>
      </c>
      <c r="B5" s="452"/>
      <c r="C5" s="452"/>
      <c r="D5" s="452"/>
      <c r="E5" s="452"/>
      <c r="F5" s="452"/>
      <c r="G5" s="452"/>
      <c r="H5" s="331"/>
    </row>
    <row r="6" spans="1:18">
      <c r="A6" s="331"/>
      <c r="B6" s="331"/>
      <c r="C6" s="331"/>
      <c r="D6" s="331"/>
      <c r="E6" s="331"/>
      <c r="F6" s="212"/>
      <c r="G6" s="212"/>
      <c r="H6" s="212"/>
    </row>
    <row r="7" spans="1:18" ht="31.5" customHeight="1">
      <c r="A7" s="430" t="s">
        <v>617</v>
      </c>
      <c r="B7" s="430"/>
      <c r="C7" s="430" t="s">
        <v>618</v>
      </c>
      <c r="D7" s="430"/>
      <c r="E7" s="430"/>
      <c r="F7" s="430"/>
      <c r="G7" s="212"/>
      <c r="H7" s="212"/>
    </row>
    <row r="8" spans="1:18" ht="29.25" customHeight="1">
      <c r="A8" s="430" t="s">
        <v>613</v>
      </c>
      <c r="B8" s="430"/>
      <c r="C8" s="430" t="s">
        <v>614</v>
      </c>
      <c r="D8" s="430"/>
      <c r="E8" s="430"/>
      <c r="F8" s="430"/>
      <c r="G8" s="237"/>
      <c r="H8" s="295"/>
    </row>
    <row r="9" spans="1:18" ht="29.25" customHeight="1">
      <c r="A9" s="429" t="s">
        <v>615</v>
      </c>
      <c r="B9" s="429"/>
      <c r="C9" s="429" t="s">
        <v>616</v>
      </c>
      <c r="D9" s="429"/>
      <c r="E9" s="429"/>
      <c r="F9" s="429"/>
      <c r="G9" s="239"/>
      <c r="H9" s="295"/>
    </row>
    <row r="10" spans="1:18" ht="29.25" customHeight="1">
      <c r="A10" s="429" t="s">
        <v>619</v>
      </c>
      <c r="B10" s="429"/>
      <c r="C10" s="429" t="str">
        <f>'ngay thang'!B14</f>
        <v>Ngày 04 tháng 03 năm 2024
04 Mar 2024</v>
      </c>
      <c r="D10" s="429"/>
      <c r="E10" s="429"/>
      <c r="F10" s="429"/>
      <c r="G10" s="239"/>
      <c r="H10" s="323"/>
    </row>
    <row r="11" spans="1:18" ht="23.25" customHeight="1">
      <c r="A11" s="323"/>
      <c r="B11" s="323"/>
      <c r="C11" s="323"/>
      <c r="D11" s="323"/>
      <c r="E11" s="323"/>
      <c r="F11" s="323"/>
      <c r="G11" s="239"/>
      <c r="H11" s="323"/>
    </row>
    <row r="12" spans="1:18" s="296" customFormat="1" ht="18.75" customHeight="1">
      <c r="A12" s="375" t="s">
        <v>264</v>
      </c>
      <c r="B12" s="223"/>
      <c r="C12" s="223"/>
      <c r="D12" s="223"/>
      <c r="E12" s="223"/>
      <c r="F12" s="223"/>
      <c r="G12" s="223"/>
      <c r="I12" s="212"/>
      <c r="J12" s="212"/>
      <c r="K12" s="212"/>
      <c r="L12" s="212"/>
      <c r="M12" s="212"/>
      <c r="N12" s="212"/>
      <c r="O12" s="212"/>
      <c r="P12" s="212"/>
      <c r="Q12" s="212"/>
      <c r="R12" s="212"/>
    </row>
    <row r="13" spans="1:18" ht="63" customHeight="1">
      <c r="A13" s="250" t="s">
        <v>200</v>
      </c>
      <c r="B13" s="250" t="s">
        <v>201</v>
      </c>
      <c r="C13" s="250" t="s">
        <v>199</v>
      </c>
      <c r="D13" s="250" t="s">
        <v>230</v>
      </c>
      <c r="E13" s="250" t="s">
        <v>202</v>
      </c>
      <c r="F13" s="250" t="s">
        <v>203</v>
      </c>
      <c r="G13" s="285" t="s">
        <v>204</v>
      </c>
      <c r="H13" s="297"/>
    </row>
    <row r="14" spans="1:18" ht="52.8">
      <c r="A14" s="250" t="s">
        <v>46</v>
      </c>
      <c r="B14" s="376" t="s">
        <v>523</v>
      </c>
      <c r="C14" s="250"/>
      <c r="D14" s="250"/>
      <c r="E14" s="250"/>
      <c r="F14" s="250"/>
      <c r="G14" s="285"/>
      <c r="H14" s="297"/>
    </row>
    <row r="15" spans="1:18" s="245" customFormat="1" ht="52.8">
      <c r="A15" s="377" t="s">
        <v>56</v>
      </c>
      <c r="B15" s="377" t="s">
        <v>524</v>
      </c>
      <c r="C15" s="377">
        <v>2246</v>
      </c>
      <c r="D15" s="378"/>
      <c r="E15" s="378"/>
      <c r="F15" s="378"/>
      <c r="G15" s="379"/>
      <c r="I15" s="212"/>
      <c r="J15" s="212"/>
      <c r="K15" s="212"/>
      <c r="L15" s="212"/>
      <c r="M15" s="212"/>
      <c r="N15" s="212"/>
      <c r="O15" s="212"/>
      <c r="P15" s="212"/>
      <c r="Q15" s="212"/>
      <c r="R15" s="212"/>
    </row>
    <row r="16" spans="1:18" s="212" customFormat="1">
      <c r="A16" s="343">
        <v>1</v>
      </c>
      <c r="B16" s="380" t="s">
        <v>620</v>
      </c>
      <c r="C16" s="343">
        <v>2246.1</v>
      </c>
      <c r="D16" s="381">
        <v>160850</v>
      </c>
      <c r="E16" s="382">
        <v>28000</v>
      </c>
      <c r="F16" s="383">
        <f>E16*D16</f>
        <v>4503800000</v>
      </c>
      <c r="G16" s="384">
        <f t="shared" ref="G16:G32" si="0">IFERROR(F16/$F$61," ")</f>
        <v>3.6728737314904586E-2</v>
      </c>
      <c r="H16" s="298"/>
      <c r="M16" s="299"/>
      <c r="N16" s="299"/>
      <c r="O16" s="299"/>
      <c r="P16" s="300"/>
    </row>
    <row r="17" spans="1:18" s="212" customFormat="1">
      <c r="A17" s="343">
        <v>2</v>
      </c>
      <c r="B17" s="380" t="s">
        <v>629</v>
      </c>
      <c r="C17" s="343">
        <v>2246.1999999999998</v>
      </c>
      <c r="D17" s="381">
        <v>90000</v>
      </c>
      <c r="E17" s="382">
        <v>53000</v>
      </c>
      <c r="F17" s="383">
        <f t="shared" ref="F17:F31" si="1">E17*D17</f>
        <v>4770000000</v>
      </c>
      <c r="G17" s="384">
        <f t="shared" si="0"/>
        <v>3.8899612991716966E-2</v>
      </c>
      <c r="H17" s="298"/>
      <c r="M17" s="299"/>
      <c r="N17" s="299"/>
      <c r="O17" s="299"/>
      <c r="P17" s="300"/>
    </row>
    <row r="18" spans="1:18" s="212" customFormat="1">
      <c r="A18" s="343">
        <v>3</v>
      </c>
      <c r="B18" s="380" t="s">
        <v>630</v>
      </c>
      <c r="C18" s="343">
        <v>2246.3000000000002</v>
      </c>
      <c r="D18" s="381">
        <v>16350</v>
      </c>
      <c r="E18" s="382">
        <v>27950</v>
      </c>
      <c r="F18" s="383">
        <f t="shared" si="1"/>
        <v>456982500</v>
      </c>
      <c r="G18" s="384">
        <f t="shared" si="0"/>
        <v>3.7267174830162048E-3</v>
      </c>
      <c r="H18" s="298"/>
      <c r="M18" s="299"/>
      <c r="N18" s="299"/>
      <c r="O18" s="299"/>
      <c r="P18" s="300"/>
    </row>
    <row r="19" spans="1:18" s="212" customFormat="1">
      <c r="A19" s="343">
        <v>4</v>
      </c>
      <c r="B19" s="380" t="s">
        <v>631</v>
      </c>
      <c r="C19" s="343">
        <v>2246.4</v>
      </c>
      <c r="D19" s="381">
        <v>196000</v>
      </c>
      <c r="E19" s="382">
        <v>23300</v>
      </c>
      <c r="F19" s="383">
        <f t="shared" si="1"/>
        <v>4566800000</v>
      </c>
      <c r="G19" s="384">
        <f t="shared" si="0"/>
        <v>3.7242505788380093E-2</v>
      </c>
      <c r="H19" s="298"/>
      <c r="M19" s="299"/>
      <c r="N19" s="299"/>
      <c r="O19" s="299"/>
      <c r="P19" s="300"/>
    </row>
    <row r="20" spans="1:18" s="212" customFormat="1">
      <c r="A20" s="343">
        <v>5</v>
      </c>
      <c r="B20" s="380" t="s">
        <v>621</v>
      </c>
      <c r="C20" s="343">
        <v>2246.5</v>
      </c>
      <c r="D20" s="381">
        <v>393650</v>
      </c>
      <c r="E20" s="382">
        <v>24150</v>
      </c>
      <c r="F20" s="383">
        <f t="shared" si="1"/>
        <v>9506647500</v>
      </c>
      <c r="G20" s="384">
        <f t="shared" si="0"/>
        <v>7.752723450705945E-2</v>
      </c>
      <c r="H20" s="298"/>
      <c r="M20" s="299"/>
      <c r="N20" s="299"/>
      <c r="O20" s="299"/>
      <c r="P20" s="300"/>
    </row>
    <row r="21" spans="1:18" s="212" customFormat="1">
      <c r="A21" s="343">
        <v>6</v>
      </c>
      <c r="B21" s="380" t="s">
        <v>632</v>
      </c>
      <c r="C21" s="343">
        <v>2246.6</v>
      </c>
      <c r="D21" s="381">
        <v>317000</v>
      </c>
      <c r="E21" s="382">
        <v>15900</v>
      </c>
      <c r="F21" s="383">
        <f t="shared" si="1"/>
        <v>5040300000</v>
      </c>
      <c r="G21" s="384">
        <f t="shared" si="0"/>
        <v>4.1103924394580924E-2</v>
      </c>
      <c r="H21" s="298"/>
      <c r="M21" s="299"/>
      <c r="N21" s="299"/>
      <c r="O21" s="299"/>
      <c r="P21" s="300"/>
    </row>
    <row r="22" spans="1:18" s="212" customFormat="1">
      <c r="A22" s="343">
        <v>7</v>
      </c>
      <c r="B22" s="380" t="s">
        <v>639</v>
      </c>
      <c r="C22" s="343">
        <v>2246.6999999999998</v>
      </c>
      <c r="D22" s="381">
        <v>293000</v>
      </c>
      <c r="E22" s="382">
        <v>15150</v>
      </c>
      <c r="F22" s="383">
        <f t="shared" si="1"/>
        <v>4438950000</v>
      </c>
      <c r="G22" s="384">
        <f t="shared" si="0"/>
        <v>3.6199881989430194E-2</v>
      </c>
      <c r="H22" s="298"/>
      <c r="M22" s="299"/>
      <c r="N22" s="299"/>
      <c r="O22" s="299"/>
      <c r="P22" s="300"/>
    </row>
    <row r="23" spans="1:18" s="212" customFormat="1">
      <c r="A23" s="343">
        <v>8</v>
      </c>
      <c r="B23" s="380" t="s">
        <v>623</v>
      </c>
      <c r="C23" s="343">
        <v>2246.8000000000002</v>
      </c>
      <c r="D23" s="381">
        <v>391000</v>
      </c>
      <c r="E23" s="382">
        <v>37000</v>
      </c>
      <c r="F23" s="383">
        <f t="shared" si="1"/>
        <v>14467000000</v>
      </c>
      <c r="G23" s="384">
        <f t="shared" si="0"/>
        <v>0.1179791826312724</v>
      </c>
      <c r="H23" s="298"/>
      <c r="M23" s="299"/>
      <c r="N23" s="299"/>
      <c r="O23" s="299"/>
      <c r="P23" s="300"/>
    </row>
    <row r="24" spans="1:18" s="212" customFormat="1">
      <c r="A24" s="343">
        <v>9</v>
      </c>
      <c r="B24" s="380" t="s">
        <v>640</v>
      </c>
      <c r="C24" s="385">
        <v>2246.9</v>
      </c>
      <c r="D24" s="381">
        <v>158900</v>
      </c>
      <c r="E24" s="382">
        <v>31550</v>
      </c>
      <c r="F24" s="383">
        <f t="shared" si="1"/>
        <v>5013295000</v>
      </c>
      <c r="G24" s="384">
        <f t="shared" si="0"/>
        <v>4.0883697130672893E-2</v>
      </c>
      <c r="H24" s="298"/>
      <c r="M24" s="299"/>
      <c r="N24" s="299"/>
      <c r="O24" s="299"/>
      <c r="P24" s="300"/>
    </row>
    <row r="25" spans="1:18" s="212" customFormat="1">
      <c r="A25" s="343">
        <v>10</v>
      </c>
      <c r="B25" s="380" t="s">
        <v>641</v>
      </c>
      <c r="C25" s="385" t="s">
        <v>650</v>
      </c>
      <c r="D25" s="381">
        <v>243000</v>
      </c>
      <c r="E25" s="382">
        <v>19850</v>
      </c>
      <c r="F25" s="383">
        <f t="shared" si="1"/>
        <v>4823550000</v>
      </c>
      <c r="G25" s="384">
        <f t="shared" si="0"/>
        <v>3.9336316194171148E-2</v>
      </c>
      <c r="H25" s="298"/>
      <c r="M25" s="299"/>
      <c r="N25" s="299"/>
      <c r="O25" s="299"/>
      <c r="P25" s="300"/>
    </row>
    <row r="26" spans="1:18" s="212" customFormat="1">
      <c r="A26" s="343">
        <v>11</v>
      </c>
      <c r="B26" s="380" t="s">
        <v>626</v>
      </c>
      <c r="C26" s="385" t="s">
        <v>651</v>
      </c>
      <c r="D26" s="381">
        <v>48107</v>
      </c>
      <c r="E26" s="382">
        <v>97300</v>
      </c>
      <c r="F26" s="383">
        <f t="shared" si="1"/>
        <v>4680811100</v>
      </c>
      <c r="G26" s="384">
        <f t="shared" si="0"/>
        <v>3.8172272594828714E-2</v>
      </c>
      <c r="H26" s="298"/>
      <c r="M26" s="299"/>
      <c r="N26" s="299"/>
      <c r="O26" s="299"/>
      <c r="P26" s="300"/>
    </row>
    <row r="27" spans="1:18" s="212" customFormat="1">
      <c r="A27" s="343">
        <v>12</v>
      </c>
      <c r="B27" s="380" t="s">
        <v>633</v>
      </c>
      <c r="C27" s="385" t="s">
        <v>652</v>
      </c>
      <c r="D27" s="381">
        <v>100000</v>
      </c>
      <c r="E27" s="382">
        <v>45600</v>
      </c>
      <c r="F27" s="383">
        <f t="shared" si="1"/>
        <v>4560000000</v>
      </c>
      <c r="G27" s="384">
        <f t="shared" si="0"/>
        <v>3.7187051413465275E-2</v>
      </c>
      <c r="H27" s="298"/>
      <c r="M27" s="299"/>
      <c r="N27" s="299"/>
      <c r="O27" s="299"/>
      <c r="P27" s="300"/>
    </row>
    <row r="28" spans="1:18" s="212" customFormat="1">
      <c r="A28" s="343">
        <v>13</v>
      </c>
      <c r="B28" s="380" t="s">
        <v>649</v>
      </c>
      <c r="C28" s="385" t="s">
        <v>653</v>
      </c>
      <c r="D28" s="381">
        <v>255600</v>
      </c>
      <c r="E28" s="382">
        <v>20200</v>
      </c>
      <c r="F28" s="383">
        <f t="shared" si="1"/>
        <v>5163120000</v>
      </c>
      <c r="G28" s="384">
        <f t="shared" si="0"/>
        <v>4.2105528266204131E-2</v>
      </c>
      <c r="H28" s="298"/>
      <c r="M28" s="299"/>
      <c r="N28" s="299"/>
      <c r="O28" s="299"/>
      <c r="P28" s="300"/>
    </row>
    <row r="29" spans="1:18" s="212" customFormat="1">
      <c r="A29" s="343">
        <v>14</v>
      </c>
      <c r="B29" s="380" t="s">
        <v>642</v>
      </c>
      <c r="C29" s="385" t="s">
        <v>654</v>
      </c>
      <c r="D29" s="381">
        <v>208000</v>
      </c>
      <c r="E29" s="382">
        <v>21900</v>
      </c>
      <c r="F29" s="383">
        <f t="shared" si="1"/>
        <v>4555200000</v>
      </c>
      <c r="G29" s="384">
        <f t="shared" si="0"/>
        <v>3.714790714881952E-2</v>
      </c>
      <c r="H29" s="298"/>
      <c r="M29" s="299"/>
      <c r="N29" s="299"/>
      <c r="O29" s="299"/>
      <c r="P29" s="300"/>
    </row>
    <row r="30" spans="1:18" s="212" customFormat="1">
      <c r="A30" s="343">
        <v>15</v>
      </c>
      <c r="B30" s="380" t="s">
        <v>634</v>
      </c>
      <c r="C30" s="385" t="s">
        <v>655</v>
      </c>
      <c r="D30" s="381">
        <v>614000</v>
      </c>
      <c r="E30" s="382">
        <v>22650</v>
      </c>
      <c r="F30" s="383">
        <f t="shared" si="1"/>
        <v>13907100000</v>
      </c>
      <c r="G30" s="384">
        <f t="shared" si="0"/>
        <v>0.11341316726144801</v>
      </c>
      <c r="H30" s="298"/>
      <c r="M30" s="299"/>
      <c r="N30" s="299"/>
      <c r="O30" s="299"/>
      <c r="P30" s="300"/>
    </row>
    <row r="31" spans="1:18" s="212" customFormat="1">
      <c r="A31" s="343">
        <v>16</v>
      </c>
      <c r="B31" s="380" t="s">
        <v>635</v>
      </c>
      <c r="C31" s="385" t="s">
        <v>656</v>
      </c>
      <c r="D31" s="381">
        <v>228200</v>
      </c>
      <c r="E31" s="382">
        <v>19900</v>
      </c>
      <c r="F31" s="383">
        <f t="shared" si="1"/>
        <v>4541180000</v>
      </c>
      <c r="G31" s="384">
        <f t="shared" si="0"/>
        <v>3.7033573275833384E-2</v>
      </c>
      <c r="H31" s="298"/>
      <c r="M31" s="299"/>
      <c r="N31" s="299"/>
      <c r="O31" s="299"/>
      <c r="P31" s="300"/>
    </row>
    <row r="32" spans="1:18" s="245" customFormat="1">
      <c r="A32" s="377"/>
      <c r="B32" s="377" t="s">
        <v>622</v>
      </c>
      <c r="C32" s="377">
        <v>2247</v>
      </c>
      <c r="D32" s="378">
        <f>SUM(D16:D31)</f>
        <v>3713657</v>
      </c>
      <c r="E32" s="382"/>
      <c r="F32" s="378">
        <f>SUM(F16:F31)</f>
        <v>94994736100</v>
      </c>
      <c r="G32" s="386">
        <f t="shared" si="0"/>
        <v>0.77468731038580385</v>
      </c>
      <c r="H32" s="298"/>
      <c r="I32" s="212"/>
      <c r="J32" s="212"/>
      <c r="K32" s="212"/>
      <c r="L32" s="212"/>
      <c r="M32" s="299"/>
      <c r="N32" s="299"/>
      <c r="O32" s="299"/>
      <c r="P32" s="300"/>
      <c r="Q32" s="212"/>
      <c r="R32" s="212"/>
    </row>
    <row r="33" spans="1:18" s="245" customFormat="1" ht="79.2">
      <c r="A33" s="377" t="s">
        <v>133</v>
      </c>
      <c r="B33" s="377" t="s">
        <v>525</v>
      </c>
      <c r="C33" s="377">
        <v>2248</v>
      </c>
      <c r="D33" s="378"/>
      <c r="E33" s="378"/>
      <c r="F33" s="378"/>
      <c r="G33" s="386"/>
      <c r="H33" s="298"/>
      <c r="I33" s="212"/>
      <c r="J33" s="212"/>
      <c r="K33" s="212"/>
      <c r="L33" s="212"/>
      <c r="M33" s="212"/>
      <c r="N33" s="212"/>
      <c r="O33" s="299"/>
      <c r="P33" s="300"/>
      <c r="Q33" s="212"/>
      <c r="R33" s="212"/>
    </row>
    <row r="34" spans="1:18" s="212" customFormat="1" ht="26.4">
      <c r="A34" s="343"/>
      <c r="B34" s="343" t="s">
        <v>657</v>
      </c>
      <c r="C34" s="343">
        <v>2249</v>
      </c>
      <c r="D34" s="383"/>
      <c r="E34" s="383"/>
      <c r="F34" s="383"/>
      <c r="G34" s="384"/>
      <c r="O34" s="299"/>
      <c r="P34" s="300"/>
    </row>
    <row r="35" spans="1:18" s="245" customFormat="1" ht="26.4">
      <c r="A35" s="377"/>
      <c r="B35" s="377" t="s">
        <v>658</v>
      </c>
      <c r="C35" s="377">
        <v>2250</v>
      </c>
      <c r="D35" s="378">
        <f>+D32</f>
        <v>3713657</v>
      </c>
      <c r="E35" s="378"/>
      <c r="F35" s="378">
        <f>+F32</f>
        <v>94994736100</v>
      </c>
      <c r="G35" s="386">
        <f>IFERROR(F35/$F$61," ")</f>
        <v>0.77468731038580385</v>
      </c>
      <c r="I35" s="212"/>
      <c r="J35" s="212"/>
      <c r="K35" s="212"/>
      <c r="L35" s="212"/>
      <c r="M35" s="212"/>
      <c r="N35" s="212"/>
      <c r="O35" s="299"/>
      <c r="P35" s="300"/>
      <c r="Q35" s="212"/>
      <c r="R35" s="212"/>
    </row>
    <row r="36" spans="1:18" s="245" customFormat="1" ht="26.4">
      <c r="A36" s="377" t="s">
        <v>259</v>
      </c>
      <c r="B36" s="377" t="s">
        <v>659</v>
      </c>
      <c r="C36" s="377">
        <v>2251</v>
      </c>
      <c r="D36" s="378"/>
      <c r="E36" s="378"/>
      <c r="F36" s="378"/>
      <c r="G36" s="386"/>
      <c r="I36" s="212"/>
      <c r="J36" s="212"/>
      <c r="K36" s="212"/>
      <c r="L36" s="212"/>
      <c r="M36" s="212"/>
      <c r="N36" s="212"/>
      <c r="O36" s="299"/>
      <c r="P36" s="300"/>
      <c r="Q36" s="212"/>
      <c r="R36" s="212"/>
    </row>
    <row r="37" spans="1:18" s="245" customFormat="1">
      <c r="A37" s="377"/>
      <c r="B37" s="343"/>
      <c r="C37" s="343">
        <v>2251.1</v>
      </c>
      <c r="D37" s="383"/>
      <c r="E37" s="387"/>
      <c r="F37" s="383"/>
      <c r="G37" s="384"/>
      <c r="I37" s="212"/>
      <c r="J37" s="212"/>
      <c r="K37" s="212"/>
      <c r="L37" s="212"/>
      <c r="M37" s="212"/>
      <c r="N37" s="212"/>
      <c r="O37" s="299"/>
      <c r="P37" s="300"/>
      <c r="Q37" s="212"/>
      <c r="R37" s="212"/>
    </row>
    <row r="38" spans="1:18" s="212" customFormat="1" ht="26.4">
      <c r="A38" s="343"/>
      <c r="B38" s="377" t="s">
        <v>660</v>
      </c>
      <c r="C38" s="343">
        <v>2252</v>
      </c>
      <c r="D38" s="378"/>
      <c r="E38" s="383"/>
      <c r="F38" s="378"/>
      <c r="G38" s="386"/>
      <c r="M38" s="298"/>
      <c r="N38" s="298"/>
      <c r="O38" s="299"/>
      <c r="P38" s="300"/>
    </row>
    <row r="39" spans="1:18" s="245" customFormat="1" ht="26.4">
      <c r="A39" s="377" t="s">
        <v>260</v>
      </c>
      <c r="B39" s="377" t="s">
        <v>661</v>
      </c>
      <c r="C39" s="377">
        <v>2253</v>
      </c>
      <c r="D39" s="378"/>
      <c r="E39" s="378"/>
      <c r="F39" s="378"/>
      <c r="G39" s="386"/>
      <c r="I39" s="212"/>
      <c r="J39" s="212"/>
      <c r="K39" s="212"/>
      <c r="L39" s="212"/>
      <c r="M39" s="212"/>
      <c r="N39" s="212"/>
      <c r="O39" s="299"/>
      <c r="P39" s="300"/>
      <c r="Q39" s="212"/>
      <c r="R39" s="212"/>
    </row>
    <row r="40" spans="1:18" s="212" customFormat="1" ht="26.4">
      <c r="A40" s="343" t="s">
        <v>258</v>
      </c>
      <c r="B40" s="343" t="s">
        <v>662</v>
      </c>
      <c r="C40" s="343">
        <v>2253.1</v>
      </c>
      <c r="D40" s="383"/>
      <c r="E40" s="383"/>
      <c r="F40" s="383">
        <v>978275000</v>
      </c>
      <c r="G40" s="386">
        <f>IFERROR(F40/$F$61," ")</f>
        <v>7.977886561734154E-3</v>
      </c>
      <c r="O40" s="299"/>
      <c r="P40" s="300"/>
    </row>
    <row r="41" spans="1:18" s="212" customFormat="1" ht="26.4">
      <c r="A41" s="377"/>
      <c r="B41" s="377" t="s">
        <v>660</v>
      </c>
      <c r="C41" s="377">
        <v>2254</v>
      </c>
      <c r="D41" s="378"/>
      <c r="E41" s="378"/>
      <c r="F41" s="378"/>
      <c r="G41" s="386"/>
      <c r="O41" s="299"/>
      <c r="P41" s="300"/>
    </row>
    <row r="42" spans="1:18" s="245" customFormat="1" ht="26.4">
      <c r="A42" s="377"/>
      <c r="B42" s="377" t="s">
        <v>663</v>
      </c>
      <c r="C42" s="377">
        <v>2255</v>
      </c>
      <c r="D42" s="378"/>
      <c r="E42" s="378"/>
      <c r="F42" s="378">
        <f>+F38+F35+F40</f>
        <v>95973011100</v>
      </c>
      <c r="G42" s="386">
        <f>IFERROR(F42/$F$61," ")</f>
        <v>0.782665196947538</v>
      </c>
      <c r="I42" s="212"/>
      <c r="J42" s="212"/>
      <c r="K42" s="212"/>
      <c r="L42" s="212"/>
      <c r="M42" s="298"/>
      <c r="N42" s="298"/>
      <c r="O42" s="299"/>
      <c r="P42" s="300"/>
      <c r="Q42" s="212"/>
      <c r="R42" s="212"/>
    </row>
    <row r="43" spans="1:18" s="245" customFormat="1" ht="26.4">
      <c r="A43" s="377" t="s">
        <v>67</v>
      </c>
      <c r="B43" s="377" t="s">
        <v>664</v>
      </c>
      <c r="C43" s="377">
        <v>2256</v>
      </c>
      <c r="D43" s="378"/>
      <c r="E43" s="378"/>
      <c r="F43" s="378"/>
      <c r="G43" s="386"/>
      <c r="I43" s="212"/>
      <c r="J43" s="212"/>
      <c r="K43" s="212"/>
      <c r="L43" s="212"/>
      <c r="M43" s="212"/>
      <c r="N43" s="212"/>
      <c r="O43" s="299"/>
      <c r="P43" s="300"/>
      <c r="Q43" s="212"/>
      <c r="R43" s="212"/>
    </row>
    <row r="44" spans="1:18" s="212" customFormat="1" ht="26.4">
      <c r="A44" s="343">
        <v>1</v>
      </c>
      <c r="B44" s="343" t="s">
        <v>417</v>
      </c>
      <c r="C44" s="343">
        <v>2256.1</v>
      </c>
      <c r="D44" s="383" t="s">
        <v>432</v>
      </c>
      <c r="E44" s="383" t="s">
        <v>432</v>
      </c>
      <c r="F44" s="383"/>
      <c r="G44" s="384"/>
      <c r="O44" s="299"/>
      <c r="P44" s="300"/>
    </row>
    <row r="45" spans="1:18" s="212" customFormat="1" ht="26.4">
      <c r="A45" s="343">
        <v>2</v>
      </c>
      <c r="B45" s="343" t="s">
        <v>445</v>
      </c>
      <c r="C45" s="343">
        <v>2256.1999999999998</v>
      </c>
      <c r="D45" s="383" t="s">
        <v>432</v>
      </c>
      <c r="E45" s="383" t="s">
        <v>432</v>
      </c>
      <c r="F45" s="383"/>
      <c r="G45" s="384"/>
      <c r="O45" s="299"/>
      <c r="P45" s="300"/>
    </row>
    <row r="46" spans="1:18" s="212" customFormat="1" ht="26.4">
      <c r="A46" s="343">
        <v>3</v>
      </c>
      <c r="B46" s="343" t="s">
        <v>418</v>
      </c>
      <c r="C46" s="343">
        <v>2256.3000000000002</v>
      </c>
      <c r="D46" s="383" t="s">
        <v>432</v>
      </c>
      <c r="E46" s="383" t="s">
        <v>432</v>
      </c>
      <c r="F46" s="383"/>
      <c r="G46" s="384"/>
      <c r="O46" s="299"/>
      <c r="P46" s="300"/>
    </row>
    <row r="47" spans="1:18" s="212" customFormat="1" ht="26.4">
      <c r="A47" s="343">
        <v>4</v>
      </c>
      <c r="B47" s="343" t="s">
        <v>526</v>
      </c>
      <c r="C47" s="343">
        <v>2256.4</v>
      </c>
      <c r="D47" s="383" t="s">
        <v>432</v>
      </c>
      <c r="E47" s="383" t="s">
        <v>432</v>
      </c>
      <c r="F47" s="383"/>
      <c r="G47" s="384"/>
      <c r="O47" s="299"/>
      <c r="P47" s="300"/>
    </row>
    <row r="48" spans="1:18" s="212" customFormat="1" ht="39.6">
      <c r="A48" s="343">
        <v>5</v>
      </c>
      <c r="B48" s="343" t="s">
        <v>419</v>
      </c>
      <c r="C48" s="343">
        <v>2256.5</v>
      </c>
      <c r="D48" s="383" t="s">
        <v>432</v>
      </c>
      <c r="E48" s="383" t="s">
        <v>432</v>
      </c>
      <c r="F48" s="383">
        <v>4939085000</v>
      </c>
      <c r="G48" s="384">
        <f>IFERROR(F48/$F$61," ")</f>
        <v>4.0278510489139281E-2</v>
      </c>
      <c r="O48" s="299"/>
      <c r="P48" s="300"/>
    </row>
    <row r="49" spans="1:18" s="212" customFormat="1" ht="26.4">
      <c r="A49" s="343">
        <v>6</v>
      </c>
      <c r="B49" s="343" t="s">
        <v>420</v>
      </c>
      <c r="C49" s="343">
        <v>2256.6</v>
      </c>
      <c r="D49" s="383" t="s">
        <v>432</v>
      </c>
      <c r="E49" s="383" t="s">
        <v>432</v>
      </c>
      <c r="F49" s="383"/>
      <c r="G49" s="386"/>
      <c r="O49" s="299"/>
      <c r="P49" s="300"/>
    </row>
    <row r="50" spans="1:18" s="212" customFormat="1" ht="39.6">
      <c r="A50" s="343">
        <v>7</v>
      </c>
      <c r="B50" s="343" t="s">
        <v>624</v>
      </c>
      <c r="C50" s="343">
        <v>2256.6999999999998</v>
      </c>
      <c r="D50" s="383" t="s">
        <v>432</v>
      </c>
      <c r="E50" s="383" t="s">
        <v>432</v>
      </c>
      <c r="F50" s="383"/>
      <c r="G50" s="384"/>
      <c r="O50" s="299"/>
      <c r="P50" s="300"/>
    </row>
    <row r="51" spans="1:18" s="245" customFormat="1" ht="26.4">
      <c r="A51" s="377"/>
      <c r="B51" s="377" t="s">
        <v>422</v>
      </c>
      <c r="C51" s="377">
        <v>2257</v>
      </c>
      <c r="D51" s="378" t="s">
        <v>432</v>
      </c>
      <c r="E51" s="378" t="s">
        <v>432</v>
      </c>
      <c r="F51" s="388">
        <f>F48</f>
        <v>4939085000</v>
      </c>
      <c r="G51" s="386">
        <f>IFERROR(F51/$F$61," ")</f>
        <v>4.0278510489139281E-2</v>
      </c>
      <c r="I51" s="212"/>
      <c r="J51" s="212"/>
      <c r="K51" s="212"/>
      <c r="L51" s="212"/>
      <c r="M51" s="212"/>
      <c r="N51" s="212"/>
      <c r="O51" s="299"/>
      <c r="P51" s="300"/>
      <c r="Q51" s="212"/>
      <c r="R51" s="212"/>
    </row>
    <row r="52" spans="1:18" s="245" customFormat="1" ht="26.4">
      <c r="A52" s="377" t="s">
        <v>142</v>
      </c>
      <c r="B52" s="377" t="s">
        <v>423</v>
      </c>
      <c r="C52" s="377">
        <v>2258</v>
      </c>
      <c r="D52" s="378" t="s">
        <v>432</v>
      </c>
      <c r="E52" s="378" t="s">
        <v>432</v>
      </c>
      <c r="F52" s="388"/>
      <c r="G52" s="384"/>
      <c r="I52" s="212"/>
      <c r="J52" s="212"/>
      <c r="K52" s="212"/>
      <c r="L52" s="212"/>
      <c r="M52" s="212"/>
      <c r="N52" s="212"/>
      <c r="O52" s="299"/>
      <c r="P52" s="300"/>
      <c r="Q52" s="212"/>
      <c r="R52" s="212"/>
    </row>
    <row r="53" spans="1:18" s="212" customFormat="1" ht="26.4">
      <c r="A53" s="343">
        <v>1</v>
      </c>
      <c r="B53" s="343" t="s">
        <v>366</v>
      </c>
      <c r="C53" s="343">
        <v>2259</v>
      </c>
      <c r="D53" s="383" t="s">
        <v>432</v>
      </c>
      <c r="E53" s="383" t="s">
        <v>432</v>
      </c>
      <c r="F53" s="389">
        <f>+F54+F55+F56+F57</f>
        <v>21711231824</v>
      </c>
      <c r="G53" s="390">
        <f>SUM(G54:G57)</f>
        <v>0.17705629256332267</v>
      </c>
      <c r="I53" s="298"/>
      <c r="J53" s="298"/>
      <c r="O53" s="299"/>
      <c r="P53" s="300"/>
    </row>
    <row r="54" spans="1:18" s="212" customFormat="1" ht="26.4">
      <c r="A54" s="343">
        <v>1.1000000000000001</v>
      </c>
      <c r="B54" s="343" t="s">
        <v>508</v>
      </c>
      <c r="C54" s="343">
        <v>2259.1</v>
      </c>
      <c r="D54" s="383"/>
      <c r="E54" s="383"/>
      <c r="F54" s="389">
        <v>19284043412</v>
      </c>
      <c r="G54" s="384">
        <f>IFERROR(F54/$F$61," ")</f>
        <v>0.15726243724156586</v>
      </c>
      <c r="J54" s="298"/>
      <c r="O54" s="299"/>
      <c r="P54" s="300"/>
    </row>
    <row r="55" spans="1:18" s="212" customFormat="1" ht="26.4">
      <c r="A55" s="343">
        <v>1.2</v>
      </c>
      <c r="B55" s="343" t="s">
        <v>424</v>
      </c>
      <c r="C55" s="343">
        <v>2259.1999999999998</v>
      </c>
      <c r="D55" s="383" t="s">
        <v>432</v>
      </c>
      <c r="E55" s="383" t="s">
        <v>432</v>
      </c>
      <c r="F55" s="389">
        <v>2427188412</v>
      </c>
      <c r="G55" s="384">
        <f>IFERROR(F55/$F$61," ")</f>
        <v>1.9793855321756829E-2</v>
      </c>
      <c r="J55" s="301"/>
      <c r="O55" s="299"/>
      <c r="P55" s="300"/>
    </row>
    <row r="56" spans="1:18" s="212" customFormat="1" ht="39.6">
      <c r="A56" s="343">
        <v>1.3</v>
      </c>
      <c r="B56" s="343" t="s">
        <v>448</v>
      </c>
      <c r="C56" s="343">
        <v>2259.3000000000002</v>
      </c>
      <c r="D56" s="383"/>
      <c r="E56" s="383"/>
      <c r="F56" s="389"/>
      <c r="G56" s="384"/>
      <c r="O56" s="299"/>
      <c r="P56" s="300"/>
    </row>
    <row r="57" spans="1:18" s="212" customFormat="1" ht="39.6">
      <c r="A57" s="343">
        <v>1.4</v>
      </c>
      <c r="B57" s="343" t="s">
        <v>636</v>
      </c>
      <c r="C57" s="343">
        <v>2259.4</v>
      </c>
      <c r="D57" s="383"/>
      <c r="E57" s="383"/>
      <c r="F57" s="389"/>
      <c r="G57" s="384"/>
      <c r="O57" s="299"/>
      <c r="P57" s="300"/>
    </row>
    <row r="58" spans="1:18" s="212" customFormat="1" ht="26.4">
      <c r="A58" s="343">
        <v>2</v>
      </c>
      <c r="B58" s="343" t="s">
        <v>421</v>
      </c>
      <c r="C58" s="343">
        <v>2260</v>
      </c>
      <c r="D58" s="383" t="s">
        <v>432</v>
      </c>
      <c r="E58" s="383" t="s">
        <v>432</v>
      </c>
      <c r="F58" s="389"/>
      <c r="G58" s="384"/>
      <c r="O58" s="299"/>
      <c r="P58" s="300"/>
    </row>
    <row r="59" spans="1:18" s="212" customFormat="1" ht="26.4">
      <c r="A59" s="343">
        <v>3</v>
      </c>
      <c r="B59" s="343" t="s">
        <v>425</v>
      </c>
      <c r="C59" s="343">
        <v>2261</v>
      </c>
      <c r="D59" s="383" t="s">
        <v>432</v>
      </c>
      <c r="E59" s="383" t="s">
        <v>432</v>
      </c>
      <c r="F59" s="389"/>
      <c r="G59" s="384"/>
      <c r="O59" s="299"/>
      <c r="P59" s="300"/>
    </row>
    <row r="60" spans="1:18" s="212" customFormat="1" ht="26.4">
      <c r="A60" s="343">
        <v>4</v>
      </c>
      <c r="B60" s="343" t="s">
        <v>422</v>
      </c>
      <c r="C60" s="343">
        <v>2262</v>
      </c>
      <c r="D60" s="383"/>
      <c r="E60" s="383"/>
      <c r="F60" s="388">
        <f>+F53+F58+F59</f>
        <v>21711231824</v>
      </c>
      <c r="G60" s="386">
        <f>IFERROR(F60/$F$61," ")</f>
        <v>0.17705629256332267</v>
      </c>
      <c r="O60" s="299"/>
      <c r="P60" s="300"/>
    </row>
    <row r="61" spans="1:18" s="245" customFormat="1" ht="26.4">
      <c r="A61" s="377" t="s">
        <v>145</v>
      </c>
      <c r="B61" s="377" t="s">
        <v>426</v>
      </c>
      <c r="C61" s="377">
        <v>2263</v>
      </c>
      <c r="D61" s="378">
        <f>+D42</f>
        <v>0</v>
      </c>
      <c r="E61" s="378"/>
      <c r="F61" s="388">
        <f>+F42+F51++F60</f>
        <v>122623327924</v>
      </c>
      <c r="G61" s="386">
        <f>IFERROR(F61/$F$61," ")</f>
        <v>1</v>
      </c>
      <c r="I61" s="212"/>
      <c r="J61" s="212"/>
      <c r="K61" s="212"/>
      <c r="L61" s="212"/>
      <c r="M61" s="212"/>
      <c r="N61" s="212"/>
      <c r="O61" s="299"/>
      <c r="P61" s="300"/>
      <c r="Q61" s="212"/>
      <c r="R61" s="212"/>
    </row>
    <row r="62" spans="1:18" s="245" customFormat="1">
      <c r="A62" s="324"/>
      <c r="B62" s="324"/>
      <c r="C62" s="324"/>
      <c r="D62" s="302"/>
      <c r="E62" s="302"/>
      <c r="F62" s="303"/>
      <c r="G62" s="304"/>
      <c r="I62" s="212"/>
      <c r="J62" s="212"/>
      <c r="K62" s="212"/>
      <c r="L62" s="212"/>
      <c r="M62" s="212"/>
      <c r="N62" s="212"/>
      <c r="O62" s="299"/>
      <c r="P62" s="300"/>
      <c r="Q62" s="212"/>
      <c r="R62" s="212"/>
    </row>
    <row r="64" spans="1:18">
      <c r="A64" s="245" t="s">
        <v>627</v>
      </c>
      <c r="B64" s="212"/>
      <c r="C64" s="232"/>
      <c r="E64" s="246" t="s">
        <v>628</v>
      </c>
      <c r="F64" s="231"/>
      <c r="G64" s="212"/>
      <c r="H64" s="212"/>
    </row>
    <row r="65" spans="1:8">
      <c r="A65" s="305" t="s">
        <v>176</v>
      </c>
      <c r="B65" s="212"/>
      <c r="C65" s="232"/>
      <c r="E65" s="306" t="s">
        <v>177</v>
      </c>
      <c r="F65" s="306"/>
      <c r="G65" s="212"/>
      <c r="H65" s="212"/>
    </row>
    <row r="66" spans="1:8">
      <c r="A66" s="212"/>
      <c r="B66" s="212"/>
      <c r="C66" s="232"/>
      <c r="E66" s="232"/>
      <c r="F66" s="232"/>
      <c r="G66" s="212"/>
      <c r="H66" s="212"/>
    </row>
    <row r="67" spans="1:8">
      <c r="A67" s="212"/>
      <c r="B67" s="212"/>
      <c r="C67" s="232"/>
      <c r="E67" s="232"/>
      <c r="F67" s="232"/>
      <c r="G67" s="212"/>
      <c r="H67" s="212"/>
    </row>
    <row r="68" spans="1:8">
      <c r="A68" s="212"/>
      <c r="B68" s="212"/>
      <c r="C68" s="232"/>
      <c r="E68" s="232"/>
      <c r="F68" s="232"/>
      <c r="G68" s="212"/>
      <c r="H68" s="212"/>
    </row>
    <row r="69" spans="1:8">
      <c r="A69" s="212"/>
      <c r="B69" s="212"/>
      <c r="C69" s="232"/>
      <c r="E69" s="232"/>
      <c r="F69" s="232"/>
      <c r="G69" s="212"/>
      <c r="H69" s="212"/>
    </row>
    <row r="70" spans="1:8">
      <c r="A70" s="212"/>
      <c r="B70" s="212"/>
      <c r="C70" s="232"/>
      <c r="E70" s="232"/>
      <c r="F70" s="232"/>
      <c r="G70" s="212"/>
      <c r="H70" s="212"/>
    </row>
    <row r="71" spans="1:8">
      <c r="A71" s="212"/>
      <c r="B71" s="212"/>
      <c r="C71" s="232"/>
      <c r="E71" s="232"/>
      <c r="F71" s="232"/>
      <c r="G71" s="212"/>
      <c r="H71" s="212"/>
    </row>
    <row r="72" spans="1:8">
      <c r="A72" s="212"/>
      <c r="B72" s="212"/>
      <c r="C72" s="232"/>
      <c r="E72" s="232"/>
      <c r="F72" s="232"/>
      <c r="G72" s="212"/>
      <c r="H72" s="212"/>
    </row>
    <row r="73" spans="1:8">
      <c r="A73" s="248"/>
      <c r="B73" s="248"/>
      <c r="C73" s="233"/>
      <c r="E73" s="233"/>
      <c r="F73" s="233"/>
      <c r="G73" s="248"/>
      <c r="H73" s="212"/>
    </row>
    <row r="74" spans="1:8">
      <c r="A74" s="245" t="s">
        <v>236</v>
      </c>
      <c r="B74" s="212"/>
      <c r="C74" s="232"/>
      <c r="E74" s="231" t="s">
        <v>447</v>
      </c>
      <c r="F74" s="231"/>
      <c r="G74" s="212"/>
      <c r="H74" s="212"/>
    </row>
    <row r="75" spans="1:8">
      <c r="A75" s="245" t="s">
        <v>599</v>
      </c>
      <c r="B75" s="212"/>
      <c r="C75" s="232"/>
      <c r="E75" s="231"/>
      <c r="F75" s="231"/>
      <c r="G75" s="212"/>
      <c r="H75" s="212"/>
    </row>
    <row r="76" spans="1:8">
      <c r="A76" s="212" t="s">
        <v>237</v>
      </c>
      <c r="B76" s="212"/>
      <c r="C76" s="232"/>
      <c r="E76" s="232"/>
      <c r="F76" s="232"/>
      <c r="G76" s="212"/>
      <c r="H76" s="212"/>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9" zoomScaleNormal="100" zoomScaleSheetLayoutView="100" workbookViewId="0">
      <selection activeCell="C27" sqref="A1:XFD1048576"/>
    </sheetView>
  </sheetViews>
  <sheetFormatPr defaultColWidth="9.109375" defaultRowHeight="13.2"/>
  <cols>
    <col min="1" max="1" width="7.44140625" style="415" customWidth="1"/>
    <col min="2" max="2" width="5.33203125" style="415" customWidth="1"/>
    <col min="3" max="3" width="52.5546875" style="391" customWidth="1"/>
    <col min="4" max="4" width="11.6640625" style="391" customWidth="1"/>
    <col min="5" max="5" width="28.44140625" style="394" customWidth="1"/>
    <col min="6" max="6" width="29.88671875" style="394" customWidth="1"/>
    <col min="7" max="7" width="5.109375" style="391" customWidth="1"/>
    <col min="8" max="8" width="15.33203125" style="391" customWidth="1"/>
    <col min="9" max="9" width="12.6640625" style="391" bestFit="1" customWidth="1"/>
    <col min="10" max="10" width="15.6640625" style="391" hidden="1" customWidth="1"/>
    <col min="11" max="11" width="15.44140625" style="391" hidden="1" customWidth="1"/>
    <col min="12" max="12" width="9.109375" style="391"/>
    <col min="13" max="13" width="15" style="391" bestFit="1" customWidth="1"/>
    <col min="14" max="16384" width="9.109375" style="391"/>
  </cols>
  <sheetData>
    <row r="1" spans="1:13">
      <c r="A1" s="458" t="s">
        <v>569</v>
      </c>
      <c r="B1" s="458"/>
      <c r="C1" s="458"/>
      <c r="D1" s="458"/>
      <c r="E1" s="458"/>
      <c r="F1" s="458"/>
    </row>
    <row r="2" spans="1:13">
      <c r="A2" s="459" t="s">
        <v>570</v>
      </c>
      <c r="B2" s="459"/>
      <c r="C2" s="459"/>
      <c r="D2" s="459"/>
      <c r="E2" s="459"/>
      <c r="F2" s="459"/>
    </row>
    <row r="3" spans="1:13">
      <c r="A3" s="460" t="s">
        <v>571</v>
      </c>
      <c r="B3" s="460"/>
      <c r="C3" s="460"/>
      <c r="D3" s="460"/>
      <c r="E3" s="460"/>
      <c r="F3" s="460"/>
      <c r="G3" s="460"/>
      <c r="H3" s="68"/>
    </row>
    <row r="4" spans="1:13">
      <c r="A4" s="460"/>
      <c r="B4" s="460"/>
      <c r="C4" s="460"/>
      <c r="D4" s="460"/>
      <c r="E4" s="460"/>
      <c r="F4" s="460"/>
      <c r="G4" s="460"/>
      <c r="H4" s="68"/>
    </row>
    <row r="5" spans="1:13">
      <c r="A5" s="461" t="str">
        <f>'ngay thang'!B10</f>
        <v>Tháng 02 năm 2024/February 2024</v>
      </c>
      <c r="B5" s="461"/>
      <c r="C5" s="461"/>
      <c r="D5" s="461"/>
      <c r="E5" s="461"/>
      <c r="F5" s="461"/>
      <c r="G5" s="461"/>
      <c r="H5" s="392"/>
    </row>
    <row r="6" spans="1:13">
      <c r="A6" s="392"/>
      <c r="B6" s="392"/>
      <c r="C6" s="392"/>
      <c r="D6" s="392"/>
      <c r="E6" s="393"/>
    </row>
    <row r="7" spans="1:13" ht="27.75" customHeight="1">
      <c r="A7" s="395"/>
      <c r="B7" s="462" t="s">
        <v>244</v>
      </c>
      <c r="C7" s="462"/>
      <c r="D7" s="462" t="s">
        <v>612</v>
      </c>
      <c r="E7" s="462"/>
      <c r="F7" s="462"/>
      <c r="G7" s="395"/>
      <c r="H7" s="396"/>
    </row>
    <row r="8" spans="1:13" ht="27.75" customHeight="1">
      <c r="A8" s="395"/>
      <c r="B8" s="462" t="s">
        <v>242</v>
      </c>
      <c r="C8" s="462"/>
      <c r="D8" s="462" t="s">
        <v>446</v>
      </c>
      <c r="E8" s="462"/>
      <c r="F8" s="462"/>
      <c r="G8" s="462"/>
      <c r="H8" s="396"/>
    </row>
    <row r="9" spans="1:13" ht="27.75" customHeight="1">
      <c r="A9" s="397"/>
      <c r="B9" s="457" t="s">
        <v>241</v>
      </c>
      <c r="C9" s="457"/>
      <c r="D9" s="457" t="s">
        <v>243</v>
      </c>
      <c r="E9" s="457"/>
      <c r="F9" s="457"/>
      <c r="G9" s="397"/>
      <c r="H9" s="398"/>
    </row>
    <row r="10" spans="1:13" ht="27.75" customHeight="1">
      <c r="A10" s="397"/>
      <c r="B10" s="457" t="s">
        <v>245</v>
      </c>
      <c r="C10" s="457"/>
      <c r="D10" s="457" t="str">
        <f>'ngay thang'!B14</f>
        <v>Ngày 04 tháng 03 năm 2024
04 Mar 2024</v>
      </c>
      <c r="E10" s="457"/>
      <c r="F10" s="457"/>
      <c r="G10" s="397"/>
      <c r="H10" s="398"/>
    </row>
    <row r="12" spans="1:13" ht="26.4">
      <c r="A12" s="453" t="s">
        <v>197</v>
      </c>
      <c r="B12" s="453"/>
      <c r="C12" s="399" t="s">
        <v>572</v>
      </c>
      <c r="D12" s="399" t="s">
        <v>174</v>
      </c>
      <c r="E12" s="399" t="s">
        <v>285</v>
      </c>
      <c r="F12" s="399" t="s">
        <v>286</v>
      </c>
    </row>
    <row r="13" spans="1:13" ht="26.4">
      <c r="A13" s="262" t="s">
        <v>46</v>
      </c>
      <c r="B13" s="262"/>
      <c r="C13" s="400" t="s">
        <v>573</v>
      </c>
      <c r="D13" s="261" t="s">
        <v>574</v>
      </c>
      <c r="E13" s="401">
        <v>94404496553</v>
      </c>
      <c r="F13" s="401">
        <v>79035385746</v>
      </c>
      <c r="I13" s="402"/>
      <c r="J13" s="402"/>
      <c r="K13" s="402"/>
      <c r="L13" s="402"/>
      <c r="M13" s="402"/>
    </row>
    <row r="14" spans="1:13" ht="52.8">
      <c r="A14" s="262" t="s">
        <v>56</v>
      </c>
      <c r="B14" s="262"/>
      <c r="C14" s="400" t="s">
        <v>575</v>
      </c>
      <c r="D14" s="261" t="s">
        <v>576</v>
      </c>
      <c r="E14" s="401">
        <v>6192343476</v>
      </c>
      <c r="F14" s="401">
        <v>3106152948</v>
      </c>
      <c r="I14" s="402"/>
      <c r="J14" s="402"/>
      <c r="K14" s="402"/>
      <c r="L14" s="402"/>
      <c r="M14" s="402"/>
    </row>
    <row r="15" spans="1:13" ht="52.8">
      <c r="A15" s="454"/>
      <c r="B15" s="261" t="s">
        <v>110</v>
      </c>
      <c r="C15" s="403" t="s">
        <v>577</v>
      </c>
      <c r="D15" s="261" t="s">
        <v>578</v>
      </c>
      <c r="E15" s="404">
        <v>6192343476</v>
      </c>
      <c r="F15" s="404">
        <v>3106152948</v>
      </c>
      <c r="I15" s="402"/>
      <c r="J15" s="402"/>
      <c r="K15" s="402"/>
      <c r="L15" s="402"/>
      <c r="M15" s="402"/>
    </row>
    <row r="16" spans="1:13" ht="52.8">
      <c r="A16" s="455"/>
      <c r="B16" s="261" t="s">
        <v>112</v>
      </c>
      <c r="C16" s="403" t="s">
        <v>579</v>
      </c>
      <c r="D16" s="261" t="s">
        <v>580</v>
      </c>
      <c r="E16" s="404"/>
      <c r="F16" s="404"/>
      <c r="I16" s="402"/>
      <c r="J16" s="402"/>
      <c r="K16" s="402"/>
      <c r="L16" s="402"/>
      <c r="M16" s="402"/>
    </row>
    <row r="17" spans="1:13" ht="52.8">
      <c r="A17" s="262" t="s">
        <v>133</v>
      </c>
      <c r="B17" s="262"/>
      <c r="C17" s="400" t="s">
        <v>581</v>
      </c>
      <c r="D17" s="262" t="s">
        <v>582</v>
      </c>
      <c r="E17" s="401">
        <v>15741525425</v>
      </c>
      <c r="F17" s="401">
        <v>12262957859</v>
      </c>
      <c r="H17" s="402"/>
      <c r="I17" s="402"/>
      <c r="J17" s="402"/>
      <c r="K17" s="402"/>
      <c r="L17" s="402"/>
      <c r="M17" s="402"/>
    </row>
    <row r="18" spans="1:13" ht="26.4">
      <c r="A18" s="454"/>
      <c r="B18" s="261" t="s">
        <v>583</v>
      </c>
      <c r="C18" s="403" t="s">
        <v>584</v>
      </c>
      <c r="D18" s="261" t="s">
        <v>585</v>
      </c>
      <c r="E18" s="404">
        <v>17248907304</v>
      </c>
      <c r="F18" s="404">
        <v>13861662445</v>
      </c>
      <c r="H18" s="402"/>
      <c r="I18" s="402"/>
      <c r="J18" s="402"/>
      <c r="K18" s="402"/>
      <c r="L18" s="402"/>
      <c r="M18" s="402"/>
    </row>
    <row r="19" spans="1:13" ht="26.4">
      <c r="A19" s="456"/>
      <c r="B19" s="261" t="s">
        <v>586</v>
      </c>
      <c r="C19" s="403" t="s">
        <v>587</v>
      </c>
      <c r="D19" s="261" t="s">
        <v>588</v>
      </c>
      <c r="E19" s="404">
        <v>1507381879</v>
      </c>
      <c r="F19" s="404">
        <v>1598704586</v>
      </c>
      <c r="H19" s="402"/>
      <c r="I19" s="402"/>
      <c r="J19" s="402"/>
      <c r="K19" s="402"/>
      <c r="L19" s="402"/>
      <c r="M19" s="402"/>
    </row>
    <row r="20" spans="1:13" s="406" customFormat="1" ht="39.6">
      <c r="A20" s="262" t="s">
        <v>135</v>
      </c>
      <c r="B20" s="262"/>
      <c r="C20" s="405" t="s">
        <v>601</v>
      </c>
      <c r="D20" s="262" t="s">
        <v>589</v>
      </c>
      <c r="E20" s="401">
        <v>116338365454</v>
      </c>
      <c r="F20" s="401">
        <v>94404496553</v>
      </c>
      <c r="H20" s="407"/>
      <c r="I20" s="402"/>
      <c r="J20" s="402"/>
      <c r="K20" s="402"/>
      <c r="L20" s="402"/>
      <c r="M20" s="402"/>
    </row>
    <row r="21" spans="1:13">
      <c r="A21" s="408"/>
      <c r="B21" s="408"/>
      <c r="C21" s="409"/>
      <c r="D21" s="408"/>
      <c r="E21" s="410"/>
      <c r="F21" s="410"/>
    </row>
    <row r="23" spans="1:13">
      <c r="A23" s="19" t="s">
        <v>627</v>
      </c>
      <c r="B23" s="391"/>
      <c r="C23" s="27"/>
      <c r="E23" s="246" t="s">
        <v>628</v>
      </c>
    </row>
    <row r="24" spans="1:13">
      <c r="A24" s="411" t="s">
        <v>176</v>
      </c>
      <c r="B24" s="391"/>
      <c r="C24" s="27"/>
      <c r="E24" s="315" t="s">
        <v>177</v>
      </c>
    </row>
    <row r="25" spans="1:13">
      <c r="A25" s="391"/>
      <c r="B25" s="391"/>
      <c r="C25" s="27"/>
      <c r="E25" s="222"/>
    </row>
    <row r="26" spans="1:13">
      <c r="A26" s="391"/>
      <c r="B26" s="391"/>
      <c r="C26" s="27"/>
      <c r="E26" s="222"/>
    </row>
    <row r="27" spans="1:13">
      <c r="A27" s="391"/>
      <c r="B27" s="391"/>
      <c r="C27" s="27"/>
      <c r="E27" s="222"/>
    </row>
    <row r="28" spans="1:13">
      <c r="A28" s="391"/>
      <c r="B28" s="391"/>
      <c r="C28" s="27"/>
      <c r="E28" s="222"/>
    </row>
    <row r="29" spans="1:13">
      <c r="A29" s="391"/>
      <c r="B29" s="391"/>
      <c r="C29" s="27"/>
      <c r="E29" s="222"/>
    </row>
    <row r="30" spans="1:13">
      <c r="A30" s="391"/>
      <c r="B30" s="391"/>
      <c r="C30" s="27"/>
      <c r="E30" s="222"/>
    </row>
    <row r="31" spans="1:13">
      <c r="A31" s="391"/>
      <c r="B31" s="391"/>
      <c r="C31" s="27"/>
      <c r="E31" s="222"/>
    </row>
    <row r="32" spans="1:13">
      <c r="A32" s="412"/>
      <c r="B32" s="412"/>
      <c r="C32" s="23"/>
      <c r="E32" s="228"/>
      <c r="F32" s="413"/>
    </row>
    <row r="33" spans="1:5">
      <c r="A33" s="414" t="s">
        <v>236</v>
      </c>
      <c r="B33" s="391"/>
      <c r="C33" s="27"/>
      <c r="E33" s="272" t="s">
        <v>447</v>
      </c>
    </row>
    <row r="34" spans="1:5">
      <c r="A34" s="414" t="s">
        <v>599</v>
      </c>
      <c r="B34" s="391"/>
      <c r="C34" s="27"/>
      <c r="E34" s="272"/>
    </row>
    <row r="35" spans="1:5">
      <c r="A35" s="391" t="s">
        <v>237</v>
      </c>
      <c r="B35" s="391"/>
      <c r="C35" s="27"/>
      <c r="E35" s="271"/>
    </row>
  </sheetData>
  <mergeCells count="15">
    <mergeCell ref="A1:F1"/>
    <mergeCell ref="A2:F2"/>
    <mergeCell ref="A3:G4"/>
    <mergeCell ref="A5:G5"/>
    <mergeCell ref="B8:C8"/>
    <mergeCell ref="D8:G8"/>
    <mergeCell ref="B7:C7"/>
    <mergeCell ref="D7:F7"/>
    <mergeCell ref="A12:B12"/>
    <mergeCell ref="A15:A16"/>
    <mergeCell ref="A18:A19"/>
    <mergeCell ref="B9:C9"/>
    <mergeCell ref="D9:F9"/>
    <mergeCell ref="B10:C10"/>
    <mergeCell ref="D10:F10"/>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tabSelected="1" view="pageBreakPreview" zoomScaleNormal="100" zoomScaleSheetLayoutView="100" workbookViewId="0">
      <selection activeCell="D39" sqref="D39"/>
    </sheetView>
  </sheetViews>
  <sheetFormatPr defaultColWidth="9.109375" defaultRowHeight="13.2"/>
  <cols>
    <col min="1" max="1" width="9.109375" style="26"/>
    <col min="2" max="2" width="59.44140625" style="26" customWidth="1"/>
    <col min="3" max="3" width="12.88671875" style="26" customWidth="1"/>
    <col min="4" max="4" width="28.88671875" style="227" customWidth="1"/>
    <col min="5" max="5" width="29.5546875" style="227" customWidth="1"/>
    <col min="6" max="6" width="4" style="26" customWidth="1"/>
    <col min="7" max="7" width="14.5546875" style="220" bestFit="1" customWidth="1"/>
    <col min="8" max="16384" width="9.109375" style="26"/>
  </cols>
  <sheetData>
    <row r="1" spans="1:7" ht="23.25" customHeight="1">
      <c r="A1" s="447" t="s">
        <v>509</v>
      </c>
      <c r="B1" s="447"/>
      <c r="C1" s="447"/>
      <c r="D1" s="447"/>
      <c r="E1" s="447"/>
      <c r="F1" s="447"/>
    </row>
    <row r="2" spans="1:7" ht="27" customHeight="1">
      <c r="A2" s="466" t="s">
        <v>510</v>
      </c>
      <c r="B2" s="466"/>
      <c r="C2" s="466"/>
      <c r="D2" s="466"/>
      <c r="E2" s="466"/>
      <c r="F2" s="466"/>
    </row>
    <row r="3" spans="1:7" ht="15" customHeight="1">
      <c r="A3" s="446" t="s">
        <v>261</v>
      </c>
      <c r="B3" s="446"/>
      <c r="C3" s="446"/>
      <c r="D3" s="446"/>
      <c r="E3" s="446"/>
      <c r="F3" s="446"/>
    </row>
    <row r="4" spans="1:7">
      <c r="A4" s="446"/>
      <c r="B4" s="446"/>
      <c r="C4" s="446"/>
      <c r="D4" s="446"/>
      <c r="E4" s="446"/>
      <c r="F4" s="446"/>
    </row>
    <row r="5" spans="1:7">
      <c r="A5" s="450" t="str">
        <f>'ngay thang'!B10</f>
        <v>Tháng 02 năm 2024/February 2024</v>
      </c>
      <c r="B5" s="450"/>
      <c r="C5" s="450"/>
      <c r="D5" s="450"/>
      <c r="E5" s="450"/>
      <c r="F5" s="450"/>
    </row>
    <row r="6" spans="1:7">
      <c r="A6" s="218"/>
      <c r="B6" s="218"/>
      <c r="C6" s="218"/>
      <c r="D6" s="340"/>
      <c r="E6" s="340"/>
      <c r="F6" s="1"/>
    </row>
    <row r="7" spans="1:7" ht="31.5" customHeight="1">
      <c r="A7" s="449" t="s">
        <v>244</v>
      </c>
      <c r="B7" s="449"/>
      <c r="C7" s="449" t="s">
        <v>612</v>
      </c>
      <c r="D7" s="449"/>
      <c r="E7" s="449"/>
      <c r="F7" s="449"/>
    </row>
    <row r="8" spans="1:7" ht="30" customHeight="1">
      <c r="A8" s="449" t="s">
        <v>242</v>
      </c>
      <c r="B8" s="449"/>
      <c r="C8" s="449" t="s">
        <v>446</v>
      </c>
      <c r="D8" s="449"/>
      <c r="E8" s="449"/>
      <c r="F8" s="449"/>
    </row>
    <row r="9" spans="1:7" ht="30" customHeight="1">
      <c r="A9" s="445" t="s">
        <v>241</v>
      </c>
      <c r="B9" s="445"/>
      <c r="C9" s="445" t="s">
        <v>243</v>
      </c>
      <c r="D9" s="445"/>
      <c r="E9" s="445"/>
      <c r="F9" s="445"/>
    </row>
    <row r="10" spans="1:7" ht="30" customHeight="1">
      <c r="A10" s="445" t="s">
        <v>245</v>
      </c>
      <c r="B10" s="445"/>
      <c r="C10" s="445" t="str">
        <f>'ngay thang'!B14</f>
        <v>Ngày 04 tháng 03 năm 2024
04 Mar 2024</v>
      </c>
      <c r="D10" s="445"/>
      <c r="E10" s="445"/>
      <c r="F10" s="445"/>
    </row>
    <row r="11" spans="1:7" ht="22.5" customHeight="1">
      <c r="A11" s="217"/>
      <c r="B11" s="217"/>
      <c r="C11" s="217"/>
      <c r="D11" s="339"/>
      <c r="E11" s="339"/>
      <c r="F11" s="217"/>
    </row>
    <row r="12" spans="1:7" ht="21" customHeight="1">
      <c r="A12" s="281" t="s">
        <v>265</v>
      </c>
      <c r="B12" s="227"/>
      <c r="C12" s="227"/>
    </row>
    <row r="13" spans="1:7" s="205" customFormat="1" ht="43.5" customHeight="1">
      <c r="A13" s="342" t="s">
        <v>200</v>
      </c>
      <c r="B13" s="342" t="s">
        <v>205</v>
      </c>
      <c r="C13" s="342" t="s">
        <v>206</v>
      </c>
      <c r="D13" s="342" t="s">
        <v>449</v>
      </c>
      <c r="E13" s="342" t="s">
        <v>450</v>
      </c>
      <c r="G13" s="220"/>
    </row>
    <row r="14" spans="1:7" s="1" customFormat="1" ht="31.5" customHeight="1">
      <c r="A14" s="286" t="s">
        <v>46</v>
      </c>
      <c r="B14" s="416" t="s">
        <v>665</v>
      </c>
      <c r="C14" s="416" t="s">
        <v>147</v>
      </c>
      <c r="D14" s="343"/>
      <c r="E14" s="343"/>
      <c r="G14" s="220"/>
    </row>
    <row r="15" spans="1:7" s="1" customFormat="1" ht="50.25" customHeight="1">
      <c r="A15" s="286">
        <v>1</v>
      </c>
      <c r="B15" s="416" t="s">
        <v>527</v>
      </c>
      <c r="C15" s="416" t="s">
        <v>148</v>
      </c>
      <c r="D15" s="335">
        <v>1.2001745276954145E-2</v>
      </c>
      <c r="E15" s="336">
        <v>1.2001032629184397E-2</v>
      </c>
      <c r="G15" s="220"/>
    </row>
    <row r="16" spans="1:7" s="1" customFormat="1" ht="56.25" customHeight="1">
      <c r="A16" s="286">
        <v>2</v>
      </c>
      <c r="B16" s="416" t="s">
        <v>528</v>
      </c>
      <c r="C16" s="416" t="s">
        <v>149</v>
      </c>
      <c r="D16" s="335">
        <v>3.2061964008016784E-3</v>
      </c>
      <c r="E16" s="336">
        <v>3.6622390151742484E-3</v>
      </c>
      <c r="G16" s="220"/>
    </row>
    <row r="17" spans="1:8" s="1" customFormat="1" ht="75" customHeight="1">
      <c r="A17" s="286">
        <v>3</v>
      </c>
      <c r="B17" s="417" t="s">
        <v>529</v>
      </c>
      <c r="C17" s="416" t="s">
        <v>150</v>
      </c>
      <c r="D17" s="335">
        <v>3.5941439412859768E-3</v>
      </c>
      <c r="E17" s="336">
        <v>4.0419681802997308E-3</v>
      </c>
      <c r="G17" s="220"/>
    </row>
    <row r="18" spans="1:8" s="1" customFormat="1" ht="48" customHeight="1">
      <c r="A18" s="286">
        <v>4</v>
      </c>
      <c r="B18" s="416" t="s">
        <v>666</v>
      </c>
      <c r="C18" s="416" t="s">
        <v>151</v>
      </c>
      <c r="D18" s="335">
        <v>0</v>
      </c>
      <c r="E18" s="336">
        <v>0</v>
      </c>
      <c r="G18" s="220"/>
      <c r="H18" s="225"/>
    </row>
    <row r="19" spans="1:8" s="1" customFormat="1" ht="56.25" customHeight="1">
      <c r="A19" s="286">
        <v>5</v>
      </c>
      <c r="B19" s="416" t="s">
        <v>530</v>
      </c>
      <c r="C19" s="416"/>
      <c r="D19" s="335">
        <v>0</v>
      </c>
      <c r="E19" s="335">
        <v>0</v>
      </c>
      <c r="G19" s="220"/>
      <c r="H19" s="225"/>
    </row>
    <row r="20" spans="1:8" s="1" customFormat="1" ht="57.75" customHeight="1">
      <c r="A20" s="286">
        <v>6</v>
      </c>
      <c r="B20" s="416" t="s">
        <v>531</v>
      </c>
      <c r="C20" s="416"/>
      <c r="D20" s="335">
        <v>0</v>
      </c>
      <c r="E20" s="335">
        <v>0</v>
      </c>
      <c r="G20" s="220"/>
      <c r="H20" s="225"/>
    </row>
    <row r="21" spans="1:8" s="1" customFormat="1" ht="81" customHeight="1">
      <c r="A21" s="286">
        <v>7</v>
      </c>
      <c r="B21" s="417" t="s">
        <v>667</v>
      </c>
      <c r="C21" s="416" t="s">
        <v>152</v>
      </c>
      <c r="D21" s="335">
        <v>5.9243264486487455E-3</v>
      </c>
      <c r="E21" s="336">
        <v>1.6463677153674118E-2</v>
      </c>
      <c r="G21" s="220"/>
      <c r="H21" s="225"/>
    </row>
    <row r="22" spans="1:8" s="1" customFormat="1" ht="42" customHeight="1">
      <c r="A22" s="286">
        <v>8</v>
      </c>
      <c r="B22" s="416" t="s">
        <v>532</v>
      </c>
      <c r="C22" s="416" t="s">
        <v>153</v>
      </c>
      <c r="D22" s="335">
        <v>2.4726412067690544E-2</v>
      </c>
      <c r="E22" s="336">
        <v>3.6168916978332501E-2</v>
      </c>
      <c r="G22" s="220"/>
      <c r="H22" s="225"/>
    </row>
    <row r="23" spans="1:8" s="1" customFormat="1" ht="69.75" customHeight="1">
      <c r="A23" s="286">
        <v>9</v>
      </c>
      <c r="B23" s="417" t="s">
        <v>668</v>
      </c>
      <c r="C23" s="416" t="s">
        <v>154</v>
      </c>
      <c r="D23" s="335">
        <v>1.2235164618545984</v>
      </c>
      <c r="E23" s="336">
        <v>5.4577148958849557</v>
      </c>
      <c r="G23" s="220"/>
      <c r="H23" s="225"/>
    </row>
    <row r="24" spans="1:8" s="1" customFormat="1" ht="57" customHeight="1">
      <c r="A24" s="286">
        <v>10</v>
      </c>
      <c r="B24" s="417" t="s">
        <v>533</v>
      </c>
      <c r="C24" s="416"/>
      <c r="D24" s="336"/>
      <c r="E24" s="336"/>
      <c r="G24" s="220"/>
      <c r="H24" s="225"/>
    </row>
    <row r="25" spans="1:8" s="1" customFormat="1" ht="26.4">
      <c r="A25" s="286" t="s">
        <v>56</v>
      </c>
      <c r="B25" s="416" t="s">
        <v>669</v>
      </c>
      <c r="C25" s="416" t="s">
        <v>155</v>
      </c>
      <c r="D25" s="335"/>
      <c r="E25" s="418"/>
      <c r="G25" s="220"/>
      <c r="H25" s="225"/>
    </row>
    <row r="26" spans="1:8" s="1" customFormat="1" ht="30" customHeight="1">
      <c r="A26" s="463">
        <v>1</v>
      </c>
      <c r="B26" s="416" t="s">
        <v>670</v>
      </c>
      <c r="C26" s="416" t="s">
        <v>156</v>
      </c>
      <c r="D26" s="418">
        <v>79274955700</v>
      </c>
      <c r="E26" s="344">
        <v>68969492500</v>
      </c>
      <c r="G26" s="220"/>
      <c r="H26" s="225"/>
    </row>
    <row r="27" spans="1:8" s="1" customFormat="1" ht="39.75" customHeight="1">
      <c r="A27" s="464"/>
      <c r="B27" s="416" t="s">
        <v>671</v>
      </c>
      <c r="C27" s="416" t="s">
        <v>157</v>
      </c>
      <c r="D27" s="289">
        <v>79274955700</v>
      </c>
      <c r="E27" s="418">
        <v>68969492500</v>
      </c>
      <c r="G27" s="220"/>
      <c r="H27" s="225"/>
    </row>
    <row r="28" spans="1:8" s="1" customFormat="1" ht="42.75" customHeight="1">
      <c r="A28" s="465"/>
      <c r="B28" s="416" t="s">
        <v>672</v>
      </c>
      <c r="C28" s="416" t="s">
        <v>158</v>
      </c>
      <c r="D28" s="345">
        <v>7927495.5700000003</v>
      </c>
      <c r="E28" s="419">
        <v>6896949.25</v>
      </c>
      <c r="G28" s="220"/>
      <c r="H28" s="225"/>
    </row>
    <row r="29" spans="1:8" s="1" customFormat="1" ht="32.25" customHeight="1">
      <c r="A29" s="463">
        <v>2</v>
      </c>
      <c r="B29" s="416" t="s">
        <v>673</v>
      </c>
      <c r="C29" s="416" t="s">
        <v>159</v>
      </c>
      <c r="D29" s="418">
        <v>12798622000</v>
      </c>
      <c r="E29" s="418">
        <v>10305463200</v>
      </c>
      <c r="G29" s="220"/>
      <c r="H29" s="225"/>
    </row>
    <row r="30" spans="1:8" s="1" customFormat="1" ht="31.5" customHeight="1">
      <c r="A30" s="464"/>
      <c r="B30" s="416" t="s">
        <v>674</v>
      </c>
      <c r="C30" s="416" t="s">
        <v>160</v>
      </c>
      <c r="D30" s="420">
        <v>1402250.48</v>
      </c>
      <c r="E30" s="420">
        <v>1165049.8600000001</v>
      </c>
      <c r="G30" s="220"/>
      <c r="H30" s="225"/>
    </row>
    <row r="31" spans="1:8" s="1" customFormat="1" ht="30" customHeight="1">
      <c r="A31" s="464"/>
      <c r="B31" s="416" t="s">
        <v>675</v>
      </c>
      <c r="C31" s="416" t="s">
        <v>161</v>
      </c>
      <c r="D31" s="418">
        <v>14022504800</v>
      </c>
      <c r="E31" s="418">
        <v>11650498600</v>
      </c>
      <c r="G31" s="220"/>
      <c r="H31" s="225"/>
    </row>
    <row r="32" spans="1:8" s="1" customFormat="1" ht="30.75" customHeight="1">
      <c r="A32" s="464"/>
      <c r="B32" s="416" t="s">
        <v>676</v>
      </c>
      <c r="C32" s="416" t="s">
        <v>162</v>
      </c>
      <c r="D32" s="420">
        <v>-122388.28</v>
      </c>
      <c r="E32" s="420">
        <v>-134503.54</v>
      </c>
      <c r="G32" s="220"/>
      <c r="H32" s="225"/>
    </row>
    <row r="33" spans="1:8" s="1" customFormat="1" ht="42.75" customHeight="1">
      <c r="A33" s="465"/>
      <c r="B33" s="416" t="s">
        <v>677</v>
      </c>
      <c r="C33" s="416" t="s">
        <v>163</v>
      </c>
      <c r="D33" s="418">
        <v>-1223882800</v>
      </c>
      <c r="E33" s="418">
        <v>-1345035400</v>
      </c>
      <c r="G33" s="220"/>
      <c r="H33" s="225"/>
    </row>
    <row r="34" spans="1:8" s="1" customFormat="1" ht="33" customHeight="1">
      <c r="A34" s="463">
        <v>3</v>
      </c>
      <c r="B34" s="416" t="s">
        <v>678</v>
      </c>
      <c r="C34" s="416" t="s">
        <v>164</v>
      </c>
      <c r="D34" s="289">
        <v>92073577700</v>
      </c>
      <c r="E34" s="418">
        <v>79274955700</v>
      </c>
      <c r="G34" s="220"/>
      <c r="H34" s="225"/>
    </row>
    <row r="35" spans="1:8" s="1" customFormat="1" ht="55.5" customHeight="1">
      <c r="A35" s="464"/>
      <c r="B35" s="416" t="s">
        <v>534</v>
      </c>
      <c r="C35" s="416" t="s">
        <v>165</v>
      </c>
      <c r="D35" s="289">
        <v>92073577700</v>
      </c>
      <c r="E35" s="418">
        <v>79274955700</v>
      </c>
      <c r="G35" s="220"/>
      <c r="H35" s="225"/>
    </row>
    <row r="36" spans="1:8" s="1" customFormat="1" ht="45" customHeight="1">
      <c r="A36" s="465"/>
      <c r="B36" s="416" t="s">
        <v>535</v>
      </c>
      <c r="C36" s="416" t="s">
        <v>166</v>
      </c>
      <c r="D36" s="345">
        <v>9207357.7699999996</v>
      </c>
      <c r="E36" s="419">
        <v>7927495.5700000003</v>
      </c>
      <c r="G36" s="220"/>
      <c r="H36" s="225"/>
    </row>
    <row r="37" spans="1:8" s="1" customFormat="1" ht="55.5" customHeight="1">
      <c r="A37" s="286">
        <v>4</v>
      </c>
      <c r="B37" s="416" t="s">
        <v>679</v>
      </c>
      <c r="C37" s="416" t="s">
        <v>167</v>
      </c>
      <c r="D37" s="336">
        <v>1E-4</v>
      </c>
      <c r="E37" s="336">
        <v>0</v>
      </c>
      <c r="G37" s="220"/>
      <c r="H37" s="225"/>
    </row>
    <row r="38" spans="1:8" s="1" customFormat="1" ht="39.75" customHeight="1">
      <c r="A38" s="286">
        <v>5</v>
      </c>
      <c r="B38" s="416" t="s">
        <v>680</v>
      </c>
      <c r="C38" s="416" t="s">
        <v>168</v>
      </c>
      <c r="D38" s="336">
        <v>0.6895</v>
      </c>
      <c r="E38" s="336">
        <v>0.77549999999999997</v>
      </c>
      <c r="G38" s="220"/>
      <c r="H38" s="225"/>
    </row>
    <row r="39" spans="1:8" s="1" customFormat="1" ht="39" customHeight="1">
      <c r="A39" s="286">
        <v>6</v>
      </c>
      <c r="B39" s="416" t="s">
        <v>681</v>
      </c>
      <c r="C39" s="416" t="s">
        <v>169</v>
      </c>
      <c r="D39" s="336">
        <v>5.5999999999999999E-3</v>
      </c>
      <c r="E39" s="336">
        <v>4.0000000000000002E-4</v>
      </c>
      <c r="G39" s="220"/>
      <c r="H39" s="225"/>
    </row>
    <row r="40" spans="1:8" s="1" customFormat="1" ht="39" customHeight="1">
      <c r="A40" s="286">
        <v>7</v>
      </c>
      <c r="B40" s="416" t="s">
        <v>682</v>
      </c>
      <c r="C40" s="416" t="s">
        <v>170</v>
      </c>
      <c r="D40" s="344">
        <v>1976</v>
      </c>
      <c r="E40" s="344">
        <v>1526</v>
      </c>
      <c r="G40" s="220"/>
    </row>
    <row r="41" spans="1:8" s="1" customFormat="1" ht="39" customHeight="1">
      <c r="A41" s="286">
        <v>7</v>
      </c>
      <c r="B41" s="416" t="s">
        <v>536</v>
      </c>
      <c r="C41" s="416" t="s">
        <v>591</v>
      </c>
      <c r="D41" s="345">
        <f>BCTaiSan_06027!D57</f>
        <v>12635.36</v>
      </c>
      <c r="E41" s="345">
        <v>11908.48</v>
      </c>
      <c r="G41" s="220"/>
    </row>
    <row r="42" spans="1:8" s="1" customFormat="1" ht="49.5" customHeight="1">
      <c r="A42" s="286">
        <v>8</v>
      </c>
      <c r="B42" s="416" t="s">
        <v>537</v>
      </c>
      <c r="C42" s="416" t="s">
        <v>592</v>
      </c>
      <c r="D42" s="336"/>
      <c r="E42" s="336"/>
      <c r="G42" s="220"/>
    </row>
    <row r="45" spans="1:8">
      <c r="A45" s="206" t="s">
        <v>627</v>
      </c>
      <c r="B45" s="1"/>
      <c r="C45" s="27"/>
      <c r="D45" s="246" t="s">
        <v>628</v>
      </c>
    </row>
    <row r="46" spans="1:8">
      <c r="A46" s="29" t="s">
        <v>176</v>
      </c>
      <c r="B46" s="1"/>
      <c r="C46" s="27"/>
      <c r="D46" s="315" t="s">
        <v>177</v>
      </c>
    </row>
    <row r="47" spans="1:8">
      <c r="A47" s="1"/>
      <c r="B47" s="1"/>
      <c r="C47" s="27"/>
      <c r="D47" s="222"/>
    </row>
    <row r="48" spans="1:8">
      <c r="A48" s="1"/>
      <c r="B48" s="1"/>
      <c r="C48" s="27"/>
      <c r="D48" s="222"/>
    </row>
    <row r="49" spans="1:5">
      <c r="A49" s="1"/>
      <c r="B49" s="1"/>
      <c r="C49" s="27"/>
      <c r="D49" s="222"/>
    </row>
    <row r="50" spans="1:5">
      <c r="A50" s="1"/>
      <c r="B50" s="1"/>
      <c r="C50" s="27"/>
      <c r="D50" s="222"/>
    </row>
    <row r="51" spans="1:5">
      <c r="A51" s="1"/>
      <c r="B51" s="1"/>
      <c r="C51" s="27"/>
      <c r="D51" s="222"/>
    </row>
    <row r="52" spans="1:5">
      <c r="A52" s="1"/>
      <c r="B52" s="1"/>
      <c r="C52" s="27"/>
      <c r="D52" s="222"/>
    </row>
    <row r="53" spans="1:5">
      <c r="A53" s="1"/>
      <c r="B53" s="1"/>
      <c r="C53" s="27"/>
      <c r="D53" s="222"/>
    </row>
    <row r="54" spans="1:5">
      <c r="A54" s="22"/>
      <c r="B54" s="22"/>
      <c r="C54" s="27"/>
      <c r="D54" s="228"/>
      <c r="E54" s="228"/>
    </row>
    <row r="55" spans="1:5">
      <c r="A55" s="19" t="s">
        <v>236</v>
      </c>
      <c r="B55" s="1"/>
      <c r="C55" s="27"/>
      <c r="D55" s="272" t="s">
        <v>447</v>
      </c>
    </row>
    <row r="56" spans="1:5">
      <c r="A56" s="19" t="s">
        <v>599</v>
      </c>
      <c r="B56" s="1"/>
      <c r="C56" s="27"/>
      <c r="D56" s="272"/>
    </row>
    <row r="57" spans="1:5">
      <c r="A57" s="1" t="s">
        <v>237</v>
      </c>
      <c r="B57" s="1"/>
      <c r="C57" s="27"/>
      <c r="D57" s="271"/>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8"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8IK4oBzZxYrd2/v2rqvgIcgBKag=</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T9cCT0/YdITsLQHjgh89ZSv4Dcg=</DigestValue>
    </Reference>
  </SignedInfo>
  <SignatureValue>Gyv4+vJ/t6nVNvXeICpa+0yYqnqyyVUe8EIj9zy+5OPGiphxm18l+L2Vb6fEKG5RPNtMDp6/dmu6
hqPx0gHUK9tsGPJSDchY6MP0t2/nd+nmi0wENM1AHlbN1MdRMe6orgmTSxrGoXMKQWin9kij05jO
o26gfJL4EkL3Qmkzyw8=</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dzEmMEJM8EodVifp5v663BmF4Mc=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AnZ6hx5XaaOSSSD4sA7QloUFzmE=</DigestValue>
      </Reference>
      <Reference URI="/xl/printerSettings/printerSettings11.bin?ContentType=application/vnd.openxmlformats-officedocument.spreadsheetml.printerSettings">
        <DigestMethod Algorithm="http://www.w3.org/2000/09/xmldsig#sha1"/>
        <DigestValue>liWwVnPr6HBjIgNFDSRVbrcc8c4=</DigestValue>
      </Reference>
      <Reference URI="/xl/printerSettings/printerSettings12.bin?ContentType=application/vnd.openxmlformats-officedocument.spreadsheetml.printerSettings">
        <DigestMethod Algorithm="http://www.w3.org/2000/09/xmldsig#sha1"/>
        <DigestValue>3oxz9Jz5491Uu14ieyKy6vxsQQI=</DigestValue>
      </Reference>
      <Reference URI="/xl/printerSettings/printerSettings13.bin?ContentType=application/vnd.openxmlformats-officedocument.spreadsheetml.printerSettings">
        <DigestMethod Algorithm="http://www.w3.org/2000/09/xmldsig#sha1"/>
        <DigestValue>3oxz9Jz5491Uu14ieyKy6vxsQQI=</DigestValue>
      </Reference>
      <Reference URI="/xl/printerSettings/printerSettings14.bin?ContentType=application/vnd.openxmlformats-officedocument.spreadsheetml.printerSettings">
        <DigestMethod Algorithm="http://www.w3.org/2000/09/xmldsig#sha1"/>
        <DigestValue>3oxz9Jz5491Uu14ieyKy6vxsQQI=</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iVYLNDjeCkRLC02jUzgvY9eGZEU=</DigestValue>
      </Reference>
      <Reference URI="/xl/printerSettings/printerSettings4.bin?ContentType=application/vnd.openxmlformats-officedocument.spreadsheetml.printerSettings">
        <DigestMethod Algorithm="http://www.w3.org/2000/09/xmldsig#sha1"/>
        <DigestValue>3oxz9Jz5491Uu14ieyKy6vxsQQI=</DigestValue>
      </Reference>
      <Reference URI="/xl/printerSettings/printerSettings5.bin?ContentType=application/vnd.openxmlformats-officedocument.spreadsheetml.printerSettings">
        <DigestMethod Algorithm="http://www.w3.org/2000/09/xmldsig#sha1"/>
        <DigestValue>3oxz9Jz5491Uu14ieyKy6vxsQQI=</DigestValue>
      </Reference>
      <Reference URI="/xl/printerSettings/printerSettings6.bin?ContentType=application/vnd.openxmlformats-officedocument.spreadsheetml.printerSettings">
        <DigestMethod Algorithm="http://www.w3.org/2000/09/xmldsig#sha1"/>
        <DigestValue>3oxz9Jz5491Uu14ieyKy6vxsQQI=</DigestValue>
      </Reference>
      <Reference URI="/xl/printerSettings/printerSettings7.bin?ContentType=application/vnd.openxmlformats-officedocument.spreadsheetml.printerSettings">
        <DigestMethod Algorithm="http://www.w3.org/2000/09/xmldsig#sha1"/>
        <DigestValue>3oxz9Jz5491Uu14ieyKy6vxsQQI=</DigestValue>
      </Reference>
      <Reference URI="/xl/printerSettings/printerSettings8.bin?ContentType=application/vnd.openxmlformats-officedocument.spreadsheetml.printerSettings">
        <DigestMethod Algorithm="http://www.w3.org/2000/09/xmldsig#sha1"/>
        <DigestValue>3oxz9Jz5491Uu14ieyKy6vxsQQI=</DigestValue>
      </Reference>
      <Reference URI="/xl/printerSettings/printerSettings9.bin?ContentType=application/vnd.openxmlformats-officedocument.spreadsheetml.printerSettings">
        <DigestMethod Algorithm="http://www.w3.org/2000/09/xmldsig#sha1"/>
        <DigestValue>iVYLNDjeCkRLC02jUzgvY9eGZEU=</DigestValue>
      </Reference>
      <Reference URI="/xl/sharedStrings.xml?ContentType=application/vnd.openxmlformats-officedocument.spreadsheetml.sharedStrings+xml">
        <DigestMethod Algorithm="http://www.w3.org/2000/09/xmldsig#sha1"/>
        <DigestValue>nL+pxaMAKtKG3d+JXhTqwuIRzM8=</DigestValue>
      </Reference>
      <Reference URI="/xl/styles.xml?ContentType=application/vnd.openxmlformats-officedocument.spreadsheetml.styles+xml">
        <DigestMethod Algorithm="http://www.w3.org/2000/09/xmldsig#sha1"/>
        <DigestValue>//Hl2pqGUA3hybqvjdaJjp8QSr8=</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bmjGFceXkscAEcr3iYrfS6MLRdU=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dNN4DyiNP5D3EXhy3M9Tu8Mz/vE=</DigestValue>
      </Reference>
      <Reference URI="/xl/worksheets/sheet10.xml?ContentType=application/vnd.openxmlformats-officedocument.spreadsheetml.worksheet+xml">
        <DigestMethod Algorithm="http://www.w3.org/2000/09/xmldsig#sha1"/>
        <DigestValue>ii0JyFtv3YsnIQQ/TGqnTYrPi9w=</DigestValue>
      </Reference>
      <Reference URI="/xl/worksheets/sheet11.xml?ContentType=application/vnd.openxmlformats-officedocument.spreadsheetml.worksheet+xml">
        <DigestMethod Algorithm="http://www.w3.org/2000/09/xmldsig#sha1"/>
        <DigestValue>7hqmeozIKWrfUOv4G1tIBuI9jzM=</DigestValue>
      </Reference>
      <Reference URI="/xl/worksheets/sheet12.xml?ContentType=application/vnd.openxmlformats-officedocument.spreadsheetml.worksheet+xml">
        <DigestMethod Algorithm="http://www.w3.org/2000/09/xmldsig#sha1"/>
        <DigestValue>r4Jc07M/8sEooK2N1TnltXhXtbI=</DigestValue>
      </Reference>
      <Reference URI="/xl/worksheets/sheet13.xml?ContentType=application/vnd.openxmlformats-officedocument.spreadsheetml.worksheet+xml">
        <DigestMethod Algorithm="http://www.w3.org/2000/09/xmldsig#sha1"/>
        <DigestValue>+ihU8q718pD1ubEoOTAW9o663pU=</DigestValue>
      </Reference>
      <Reference URI="/xl/worksheets/sheet14.xml?ContentType=application/vnd.openxmlformats-officedocument.spreadsheetml.worksheet+xml">
        <DigestMethod Algorithm="http://www.w3.org/2000/09/xmldsig#sha1"/>
        <DigestValue>B7gg3ezrw9HMZo38NCRy4tAxRn8=</DigestValue>
      </Reference>
      <Reference URI="/xl/worksheets/sheet2.xml?ContentType=application/vnd.openxmlformats-officedocument.spreadsheetml.worksheet+xml">
        <DigestMethod Algorithm="http://www.w3.org/2000/09/xmldsig#sha1"/>
        <DigestValue>hcBZ/YR5kYdWP3WkVd/eCU62jew=</DigestValue>
      </Reference>
      <Reference URI="/xl/worksheets/sheet3.xml?ContentType=application/vnd.openxmlformats-officedocument.spreadsheetml.worksheet+xml">
        <DigestMethod Algorithm="http://www.w3.org/2000/09/xmldsig#sha1"/>
        <DigestValue>VNjb3l69AKl1SfKeE2whbMhCXRQ=</DigestValue>
      </Reference>
      <Reference URI="/xl/worksheets/sheet4.xml?ContentType=application/vnd.openxmlformats-officedocument.spreadsheetml.worksheet+xml">
        <DigestMethod Algorithm="http://www.w3.org/2000/09/xmldsig#sha1"/>
        <DigestValue>ZesusFnyIbNtapMnCZjsROjBQ2g=</DigestValue>
      </Reference>
      <Reference URI="/xl/worksheets/sheet5.xml?ContentType=application/vnd.openxmlformats-officedocument.spreadsheetml.worksheet+xml">
        <DigestMethod Algorithm="http://www.w3.org/2000/09/xmldsig#sha1"/>
        <DigestValue>GiF/umKkYuxnptapNPT/vd1Y2kE=</DigestValue>
      </Reference>
      <Reference URI="/xl/worksheets/sheet6.xml?ContentType=application/vnd.openxmlformats-officedocument.spreadsheetml.worksheet+xml">
        <DigestMethod Algorithm="http://www.w3.org/2000/09/xmldsig#sha1"/>
        <DigestValue>C9WONEa8x1MAWynQrKGu4I9ncbY=</DigestValue>
      </Reference>
      <Reference URI="/xl/worksheets/sheet7.xml?ContentType=application/vnd.openxmlformats-officedocument.spreadsheetml.worksheet+xml">
        <DigestMethod Algorithm="http://www.w3.org/2000/09/xmldsig#sha1"/>
        <DigestValue>hxXpPSuznRE4uOEwq3+GHgKZWaU=</DigestValue>
      </Reference>
      <Reference URI="/xl/worksheets/sheet8.xml?ContentType=application/vnd.openxmlformats-officedocument.spreadsheetml.worksheet+xml">
        <DigestMethod Algorithm="http://www.w3.org/2000/09/xmldsig#sha1"/>
        <DigestValue>McBrnaEx2RQD5i9EM5YuHQRQhak=</DigestValue>
      </Reference>
      <Reference URI="/xl/worksheets/sheet9.xml?ContentType=application/vnd.openxmlformats-officedocument.spreadsheetml.worksheet+xml">
        <DigestMethod Algorithm="http://www.w3.org/2000/09/xmldsig#sha1"/>
        <DigestValue>8FAaT/8R6fsAONpY/JC/ExKBlOo=</DigestValue>
      </Reference>
    </Manifest>
    <SignatureProperties>
      <SignatureProperty Id="idSignatureTime" Target="#idPackageSignature">
        <mdssi:SignatureTime xmlns:mdssi="http://schemas.openxmlformats.org/package/2006/digital-signature">
          <mdssi:Format>YYYY-MM-DDThh:mm:ssTZD</mdssi:Format>
          <mdssi:Value>2024-03-07T02:43:05Z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2024-03-07T02:43:05Z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1RH+90DjBCz2/rU4EBxdOQbLRPE=</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HJBD6FaTyAPUasdLqmOP8csYTb8=</DigestValue>
    </Reference>
  </SignedInfo>
  <SignatureValue>LUXn2vTiah05HxUutfmzq8frcFxBPXJ7Z+PC5bbglCwVKzRacgQ6nHOjjrPOeqS7LzdEmNAitPny
6lS3RcXd7HptfB7lUBX26bI2mahocWs1h3wYP2V+VHxwPXJJ1paMKEZV+n3UgVGvUurWXH5Z0Z2D
N43apOMSTOoTSxeqp5c=</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cqXErfE+AQCoTfMza7q4p0w8u1o=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AnZ6hx5XaaOSSSD4sA7QloUFzmE=</DigestValue>
      </Reference>
      <Reference URI="/xl/printerSettings/printerSettings11.bin?ContentType=application/vnd.openxmlformats-officedocument.spreadsheetml.printerSettings">
        <DigestMethod Algorithm="http://www.w3.org/2000/09/xmldsig#sha1"/>
        <DigestValue>liWwVnPr6HBjIgNFDSRVbrcc8c4=</DigestValue>
      </Reference>
      <Reference URI="/xl/printerSettings/printerSettings12.bin?ContentType=application/vnd.openxmlformats-officedocument.spreadsheetml.printerSettings">
        <DigestMethod Algorithm="http://www.w3.org/2000/09/xmldsig#sha1"/>
        <DigestValue>lPUnIettzt6Iiu2NkIkgKY7wbLE=</DigestValue>
      </Reference>
      <Reference URI="/xl/printerSettings/printerSettings13.bin?ContentType=application/vnd.openxmlformats-officedocument.spreadsheetml.printerSettings">
        <DigestMethod Algorithm="http://www.w3.org/2000/09/xmldsig#sha1"/>
        <DigestValue>lPUnIettzt6Iiu2NkIkgKY7wbLE=</DigestValue>
      </Reference>
      <Reference URI="/xl/printerSettings/printerSettings14.bin?ContentType=application/vnd.openxmlformats-officedocument.spreadsheetml.printerSettings">
        <DigestMethod Algorithm="http://www.w3.org/2000/09/xmldsig#sha1"/>
        <DigestValue>lPUnIettzt6Iiu2NkIkgKY7wbLE=</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3.bin?ContentType=application/vnd.openxmlformats-officedocument.spreadsheetml.printerSettings">
        <DigestMethod Algorithm="http://www.w3.org/2000/09/xmldsig#sha1"/>
        <DigestValue>iVYLNDjeCkRLC02jUzgvY9eGZEU=</DigestValue>
      </Reference>
      <Reference URI="/xl/printerSettings/printerSettings4.bin?ContentType=application/vnd.openxmlformats-officedocument.spreadsheetml.printerSettings">
        <DigestMethod Algorithm="http://www.w3.org/2000/09/xmldsig#sha1"/>
        <DigestValue>lPUnIettzt6Iiu2NkIkgKY7wbLE=</DigestValue>
      </Reference>
      <Reference URI="/xl/printerSettings/printerSettings5.bin?ContentType=application/vnd.openxmlformats-officedocument.spreadsheetml.printerSettings">
        <DigestMethod Algorithm="http://www.w3.org/2000/09/xmldsig#sha1"/>
        <DigestValue>lPUnIettzt6Iiu2NkIkgKY7wbLE=</DigestValue>
      </Reference>
      <Reference URI="/xl/printerSettings/printerSettings6.bin?ContentType=application/vnd.openxmlformats-officedocument.spreadsheetml.printerSettings">
        <DigestMethod Algorithm="http://www.w3.org/2000/09/xmldsig#sha1"/>
        <DigestValue>lPUnIettzt6Iiu2NkIkgKY7wbLE=</DigestValue>
      </Reference>
      <Reference URI="/xl/printerSettings/printerSettings7.bin?ContentType=application/vnd.openxmlformats-officedocument.spreadsheetml.printerSettings">
        <DigestMethod Algorithm="http://www.w3.org/2000/09/xmldsig#sha1"/>
        <DigestValue>lPUnIettzt6Iiu2NkIkgKY7wbLE=</DigestValue>
      </Reference>
      <Reference URI="/xl/printerSettings/printerSettings8.bin?ContentType=application/vnd.openxmlformats-officedocument.spreadsheetml.printerSettings">
        <DigestMethod Algorithm="http://www.w3.org/2000/09/xmldsig#sha1"/>
        <DigestValue>lPUnIettzt6Iiu2NkIkgKY7wbLE=</DigestValue>
      </Reference>
      <Reference URI="/xl/printerSettings/printerSettings9.bin?ContentType=application/vnd.openxmlformats-officedocument.spreadsheetml.printerSettings">
        <DigestMethod Algorithm="http://www.w3.org/2000/09/xmldsig#sha1"/>
        <DigestValue>U5Cjx1+lFA/T65kH8bRhoHFXRWs=</DigestValue>
      </Reference>
      <Reference URI="/xl/sharedStrings.xml?ContentType=application/vnd.openxmlformats-officedocument.spreadsheetml.sharedStrings+xml">
        <DigestMethod Algorithm="http://www.w3.org/2000/09/xmldsig#sha1"/>
        <DigestValue>nL+pxaMAKtKG3d+JXhTqwuIRzM8=</DigestValue>
      </Reference>
      <Reference URI="/xl/styles.xml?ContentType=application/vnd.openxmlformats-officedocument.spreadsheetml.styles+xml">
        <DigestMethod Algorithm="http://www.w3.org/2000/09/xmldsig#sha1"/>
        <DigestValue>cLacNuHG8iFFJBp7s/a3w9s7dNg=</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G9BGSCFsEZoYDAT0bAm/M1usv0Q=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kjxCH64Acyd8LZiuBDfSPFWqtRQ=</DigestValue>
      </Reference>
      <Reference URI="/xl/worksheets/sheet10.xml?ContentType=application/vnd.openxmlformats-officedocument.spreadsheetml.worksheet+xml">
        <DigestMethod Algorithm="http://www.w3.org/2000/09/xmldsig#sha1"/>
        <DigestValue>pHMQVCj/YXRm+uXNW+rBUAal8DM=</DigestValue>
      </Reference>
      <Reference URI="/xl/worksheets/sheet11.xml?ContentType=application/vnd.openxmlformats-officedocument.spreadsheetml.worksheet+xml">
        <DigestMethod Algorithm="http://www.w3.org/2000/09/xmldsig#sha1"/>
        <DigestValue>ZiPkpAgIKXbCcW0fvfAiEco9CxQ=</DigestValue>
      </Reference>
      <Reference URI="/xl/worksheets/sheet12.xml?ContentType=application/vnd.openxmlformats-officedocument.spreadsheetml.worksheet+xml">
        <DigestMethod Algorithm="http://www.w3.org/2000/09/xmldsig#sha1"/>
        <DigestValue>ey5Wqblggafx/IM7ysGhyKVeR4g=</DigestValue>
      </Reference>
      <Reference URI="/xl/worksheets/sheet13.xml?ContentType=application/vnd.openxmlformats-officedocument.spreadsheetml.worksheet+xml">
        <DigestMethod Algorithm="http://www.w3.org/2000/09/xmldsig#sha1"/>
        <DigestValue>T+PD/PBcTDFcT1n9jp5+r2UX6/M=</DigestValue>
      </Reference>
      <Reference URI="/xl/worksheets/sheet14.xml?ContentType=application/vnd.openxmlformats-officedocument.spreadsheetml.worksheet+xml">
        <DigestMethod Algorithm="http://www.w3.org/2000/09/xmldsig#sha1"/>
        <DigestValue>BPNtELkoWYceTpYsxN62YTTml7Q=</DigestValue>
      </Reference>
      <Reference URI="/xl/worksheets/sheet2.xml?ContentType=application/vnd.openxmlformats-officedocument.spreadsheetml.worksheet+xml">
        <DigestMethod Algorithm="http://www.w3.org/2000/09/xmldsig#sha1"/>
        <DigestValue>iYoWk1uZwS+9w5cTGC3lZQxsDqI=</DigestValue>
      </Reference>
      <Reference URI="/xl/worksheets/sheet3.xml?ContentType=application/vnd.openxmlformats-officedocument.spreadsheetml.worksheet+xml">
        <DigestMethod Algorithm="http://www.w3.org/2000/09/xmldsig#sha1"/>
        <DigestValue>NFF9DWGdNGaNO9XD2FK1Rlod0HE=</DigestValue>
      </Reference>
      <Reference URI="/xl/worksheets/sheet4.xml?ContentType=application/vnd.openxmlformats-officedocument.spreadsheetml.worksheet+xml">
        <DigestMethod Algorithm="http://www.w3.org/2000/09/xmldsig#sha1"/>
        <DigestValue>cnRL66wdxauBrKVn0jtgQbfSu78=</DigestValue>
      </Reference>
      <Reference URI="/xl/worksheets/sheet5.xml?ContentType=application/vnd.openxmlformats-officedocument.spreadsheetml.worksheet+xml">
        <DigestMethod Algorithm="http://www.w3.org/2000/09/xmldsig#sha1"/>
        <DigestValue>18/NnGMjrcL68Uth8ATbiptY/nE=</DigestValue>
      </Reference>
      <Reference URI="/xl/worksheets/sheet6.xml?ContentType=application/vnd.openxmlformats-officedocument.spreadsheetml.worksheet+xml">
        <DigestMethod Algorithm="http://www.w3.org/2000/09/xmldsig#sha1"/>
        <DigestValue>B9qy/zSbpTmVjU9w7elE1D8wC6U=</DigestValue>
      </Reference>
      <Reference URI="/xl/worksheets/sheet7.xml?ContentType=application/vnd.openxmlformats-officedocument.spreadsheetml.worksheet+xml">
        <DigestMethod Algorithm="http://www.w3.org/2000/09/xmldsig#sha1"/>
        <DigestValue>AqwXbND4g1MY/3pUDjmmXr7l1Pc=</DigestValue>
      </Reference>
      <Reference URI="/xl/worksheets/sheet8.xml?ContentType=application/vnd.openxmlformats-officedocument.spreadsheetml.worksheet+xml">
        <DigestMethod Algorithm="http://www.w3.org/2000/09/xmldsig#sha1"/>
        <DigestValue>g23xaoiM8IdxnPorEtEQQU2OYGk=</DigestValue>
      </Reference>
      <Reference URI="/xl/worksheets/sheet9.xml?ContentType=application/vnd.openxmlformats-officedocument.spreadsheetml.worksheet+xml">
        <DigestMethod Algorithm="http://www.w3.org/2000/09/xmldsig#sha1"/>
        <DigestValue>2FAM9dt3n5HXZajfXeMXf2AGLHQ=</DigestValue>
      </Reference>
    </Manifest>
    <SignatureProperties>
      <SignatureProperty Id="idSignatureTime" Target="#idPackageSignature">
        <mdssi:SignatureTime xmlns:mdssi="http://schemas.openxmlformats.org/package/2006/digital-signature">
          <mdssi:Format>YYYY-MM-DDThh:mm:ssTZD</mdssi:Format>
          <mdssi:Value>2024-03-07T06:44:52Z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2024-03-07T06:44:52Z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Trang IB. Le Thi Huyen</cp:lastModifiedBy>
  <cp:lastPrinted>2024-03-07T01:28:04Z</cp:lastPrinted>
  <dcterms:created xsi:type="dcterms:W3CDTF">2013-10-21T08:38:47Z</dcterms:created>
  <dcterms:modified xsi:type="dcterms:W3CDTF">2024-03-07T06:44:51Z</dcterms:modified>
</cp:coreProperties>
</file>