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4\"/>
    </mc:Choice>
  </mc:AlternateContent>
  <bookViews>
    <workbookView xWindow="0" yWindow="0" windowWidth="24000" windowHeight="78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19" i="27" l="1"/>
  <c r="D19" i="27" l="1"/>
  <c r="D18" i="27"/>
  <c r="F52" i="27" l="1"/>
  <c r="F53" i="27" s="1"/>
  <c r="E30" i="27"/>
  <c r="E31" i="27"/>
  <c r="F45" i="27"/>
  <c r="F37" i="27"/>
  <c r="F39" i="27" s="1"/>
  <c r="F25" i="27"/>
  <c r="E52" i="27" l="1"/>
  <c r="E53" i="27" s="1"/>
  <c r="E45" i="27" l="1"/>
  <c r="E37" i="27"/>
  <c r="E39" i="27" s="1"/>
  <c r="E25" i="27" l="1"/>
  <c r="D20" i="27" l="1"/>
  <c r="D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<sst xmlns="http://schemas.openxmlformats.org/spreadsheetml/2006/main" count="1388" uniqueCount="597">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</sst>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0.0000000000000000000"/>
    <numFmt numFmtId="220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6" fontId="48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48" fillId="0" borderId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6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0" fontId="117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2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3" fontId="117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5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86" fontId="3" fillId="0" borderId="0" applyFill="0" applyBorder="0" applyAlignment="0"/>
    <xf numFmtId="0" fontId="120" fillId="0" borderId="0"/>
    <xf numFmtId="1" fontId="121" fillId="0" borderId="18" applyBorder="0"/>
    <xf numFmtId="166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0" fontId="125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6" fillId="0" borderId="0" applyNumberFormat="0" applyAlignment="0">
      <alignment horizontal="left"/>
    </xf>
    <xf numFmtId="197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199" fontId="130" fillId="0" borderId="0">
      <protection locked="0"/>
    </xf>
    <xf numFmtId="199" fontId="130" fillId="0" borderId="0">
      <protection locked="0"/>
    </xf>
    <xf numFmtId="10" fontId="127" fillId="23" borderId="19" applyNumberFormat="0" applyBorder="0" applyAlignment="0" applyProtection="0"/>
    <xf numFmtId="186" fontId="131" fillId="70" borderId="0"/>
    <xf numFmtId="186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0" fontId="133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5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5" fontId="139" fillId="0" borderId="0"/>
    <xf numFmtId="0" fontId="138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0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1" fontId="125" fillId="0" borderId="32">
      <alignment horizontal="right" vertical="center"/>
    </xf>
    <xf numFmtId="212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3" fontId="125" fillId="0" borderId="0"/>
    <xf numFmtId="213" fontId="125" fillId="0" borderId="19"/>
    <xf numFmtId="0" fontId="144" fillId="72" borderId="19">
      <alignment horizontal="left" vertical="center"/>
    </xf>
    <xf numFmtId="5" fontId="145" fillId="0" borderId="16">
      <alignment horizontal="left" vertical="top"/>
    </xf>
    <xf numFmtId="5" fontId="115" fillId="0" borderId="37">
      <alignment horizontal="left" vertical="top"/>
    </xf>
    <xf numFmtId="0" fontId="146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7" fillId="0" borderId="0">
      <alignment vertical="center"/>
    </xf>
    <xf numFmtId="42" fontId="148" fillId="0" borderId="0" applyFont="0" applyFill="0" applyBorder="0" applyAlignment="0" applyProtection="0"/>
    <xf numFmtId="44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5" fillId="0" borderId="0"/>
    <xf numFmtId="201" fontId="112" fillId="0" borderId="0" applyFont="0" applyFill="0" applyBorder="0" applyAlignment="0" applyProtection="0"/>
    <xf numFmtId="218" fontId="114" fillId="0" borderId="0" applyFont="0" applyFill="0" applyBorder="0" applyAlignment="0" applyProtection="0"/>
    <xf numFmtId="202" fontId="112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6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5" fontId="11" fillId="0" borderId="19" xfId="64" applyFont="1" applyFill="1" applyBorder="1" applyAlignment="1">
      <alignment horizontal="right"/>
    </xf>
    <xf numFmtId="219" fontId="48" fillId="0" borderId="0" xfId="0" applyNumberFormat="1" applyFont="1"/>
    <xf numFmtId="167" fontId="11" fillId="0" borderId="60" xfId="65" applyNumberFormat="1" applyFont="1" applyFill="1" applyBorder="1" applyAlignment="1">
      <alignment horizontal="right"/>
    </xf>
    <xf numFmtId="165" fontId="173" fillId="0" borderId="19" xfId="64" applyFont="1" applyFill="1" applyBorder="1" applyAlignment="1">
      <alignment wrapText="1"/>
    </xf>
    <xf numFmtId="220" fontId="173" fillId="0" borderId="70" xfId="499" applyNumberFormat="1" applyFont="1" applyBorder="1" applyAlignment="1">
      <alignment horizontal="right"/>
    </xf>
    <xf numFmtId="166" fontId="173" fillId="0" borderId="70" xfId="499" applyFont="1" applyBorder="1" applyAlignment="1">
      <alignment horizontal="right"/>
    </xf>
    <xf numFmtId="220" fontId="11" fillId="0" borderId="70" xfId="499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2" fontId="11" fillId="0" borderId="60" xfId="65" applyNumberFormat="1" applyFont="1" applyFill="1" applyBorder="1" applyAlignment="1"/>
    <xf numFmtId="2" fontId="11" fillId="0" borderId="19" xfId="64" applyNumberFormat="1" applyFont="1" applyFill="1" applyBorder="1" applyAlignment="1">
      <alignment horizontal="righ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1" t="s">
        <v>50</v>
      </c>
      <c r="B2" s="302"/>
      <c r="C2" s="302"/>
      <c r="D2" s="302"/>
      <c r="E2" s="302"/>
      <c r="F2" s="30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3" t="s">
        <v>51</v>
      </c>
      <c r="D3" s="303"/>
      <c r="E3" s="303"/>
      <c r="F3" s="303"/>
      <c r="G3" s="303"/>
      <c r="H3" s="303"/>
      <c r="I3" s="303"/>
      <c r="J3" s="303"/>
      <c r="K3" s="303"/>
      <c r="L3" s="303"/>
      <c r="M3" s="304" t="s">
        <v>23</v>
      </c>
      <c r="N3" s="311"/>
      <c r="O3" s="318" t="s">
        <v>24</v>
      </c>
      <c r="P3" s="319"/>
      <c r="Q3" s="304" t="s">
        <v>5</v>
      </c>
      <c r="R3" s="304"/>
      <c r="S3" s="311"/>
      <c r="T3" s="306"/>
      <c r="U3" s="313" t="s">
        <v>26</v>
      </c>
      <c r="V3" s="314"/>
      <c r="W3" s="315" t="s">
        <v>25</v>
      </c>
    </row>
    <row r="4" spans="1:23" ht="12.75" customHeight="1">
      <c r="A4" s="311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07" t="s">
        <v>52</v>
      </c>
      <c r="I4" s="304" t="s">
        <v>34</v>
      </c>
      <c r="J4" s="306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07" t="s">
        <v>36</v>
      </c>
      <c r="V4" s="304" t="s">
        <v>39</v>
      </c>
      <c r="W4" s="316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5"/>
      <c r="R5" s="305"/>
      <c r="S5" s="306"/>
      <c r="T5" s="305"/>
      <c r="U5" s="308"/>
      <c r="V5" s="312"/>
      <c r="W5" s="31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4"/>
      <c r="C3" s="324"/>
      <c r="D3" s="32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4">
        <v>111000</v>
      </c>
      <c r="C6" s="324"/>
      <c r="D6" s="32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4" t="e">
        <f>VLOOKUP(I11,#REF!,4,0)*1000</f>
        <v>#REF!</v>
      </c>
      <c r="C11" s="324"/>
      <c r="D11" s="32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4">
        <v>10000</v>
      </c>
      <c r="C17" s="324"/>
      <c r="D17" s="32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4">
        <v>10000</v>
      </c>
      <c r="C19" s="324"/>
      <c r="D19" s="32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34" zoomScale="87" zoomScaleNormal="87" workbookViewId="0">
      <selection activeCell="G43" sqref="G4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36" t="s">
        <v>563</v>
      </c>
      <c r="B1" s="336"/>
      <c r="C1" s="336"/>
      <c r="D1" s="336"/>
      <c r="E1" s="336"/>
      <c r="F1" s="336"/>
    </row>
    <row r="2" spans="1:6" ht="15.75" customHeight="1">
      <c r="A2" s="360" t="s">
        <v>564</v>
      </c>
      <c r="B2" s="360"/>
      <c r="C2" s="360"/>
      <c r="D2" s="360"/>
      <c r="E2" s="360"/>
      <c r="F2" s="360"/>
    </row>
    <row r="3" spans="1:6" ht="19.5" customHeight="1">
      <c r="A3" s="361" t="s">
        <v>584</v>
      </c>
      <c r="B3" s="361"/>
      <c r="C3" s="361"/>
      <c r="D3" s="361"/>
      <c r="E3" s="361"/>
      <c r="F3" s="361"/>
    </row>
    <row r="4" spans="1:6" ht="18" customHeight="1">
      <c r="A4" s="362" t="s">
        <v>565</v>
      </c>
      <c r="B4" s="362"/>
      <c r="C4" s="362"/>
      <c r="D4" s="362"/>
      <c r="E4" s="362"/>
      <c r="F4" s="362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6" t="s">
        <v>566</v>
      </c>
      <c r="B6" s="336"/>
      <c r="C6" s="336"/>
      <c r="D6" s="336"/>
      <c r="E6" s="336"/>
      <c r="F6" s="336"/>
    </row>
    <row r="7" spans="1:6" ht="15.75" customHeight="1">
      <c r="A7" s="336" t="s">
        <v>567</v>
      </c>
      <c r="B7" s="336"/>
      <c r="C7" s="336"/>
      <c r="D7" s="336"/>
      <c r="E7" s="336"/>
      <c r="F7" s="336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55" t="s">
        <v>572</v>
      </c>
      <c r="B18" s="355"/>
      <c r="C18" s="355"/>
      <c r="D18" s="161" t="str">
        <f>"Từ ngày "&amp;TEXT(G18,"dd/mm/yyyy")&amp;" đến "&amp;TEXT(G19,"dd/mm/yyyy")</f>
        <v>Từ ngày 04/03/2024 đến 10/03/2024</v>
      </c>
      <c r="G18" s="176">
        <v>45355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04/03/2024 to 10/03/2024</v>
      </c>
      <c r="G19" s="176">
        <f>G18+6</f>
        <v>45361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45362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45362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3" t="s">
        <v>531</v>
      </c>
      <c r="B23" s="364"/>
      <c r="C23" s="365" t="s">
        <v>541</v>
      </c>
      <c r="D23" s="364"/>
      <c r="E23" s="184" t="s">
        <v>542</v>
      </c>
      <c r="F23" s="270" t="s">
        <v>560</v>
      </c>
      <c r="H23" s="179"/>
      <c r="K23" s="185"/>
    </row>
    <row r="24" spans="1:11" ht="15.75" customHeight="1">
      <c r="A24" s="366" t="s">
        <v>27</v>
      </c>
      <c r="B24" s="367"/>
      <c r="C24" s="368" t="s">
        <v>330</v>
      </c>
      <c r="D24" s="369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45361</v>
      </c>
      <c r="F25" s="190">
        <f>G18-1</f>
        <v>45354</v>
      </c>
      <c r="G25" s="191"/>
      <c r="H25" s="179"/>
      <c r="K25" s="185"/>
    </row>
    <row r="26" spans="1:11" ht="15.75" customHeight="1">
      <c r="A26" s="358" t="s">
        <v>574</v>
      </c>
      <c r="B26" s="359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1"/>
      <c r="F27" s="274"/>
      <c r="H27" s="199"/>
      <c r="K27" s="194"/>
    </row>
    <row r="28" spans="1:11" ht="15.75" customHeight="1">
      <c r="A28" s="351">
        <v>1</v>
      </c>
      <c r="B28" s="352"/>
      <c r="C28" s="200" t="s">
        <v>546</v>
      </c>
      <c r="D28" s="201"/>
      <c r="E28" s="292"/>
      <c r="F28" s="293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53">
        <v>1.1000000000000001</v>
      </c>
      <c r="B30" s="354"/>
      <c r="C30" s="207" t="s">
        <v>586</v>
      </c>
      <c r="D30" s="208"/>
      <c r="E30" s="163">
        <f>F34</f>
        <v>80363861501</v>
      </c>
      <c r="F30" s="279">
        <v>77977222746</v>
      </c>
      <c r="G30" s="209"/>
      <c r="H30" s="210"/>
      <c r="I30" s="209"/>
      <c r="J30" s="209"/>
      <c r="K30" s="185"/>
    </row>
    <row r="31" spans="1:11" ht="15.75" customHeight="1">
      <c r="A31" s="356">
        <v>1.2</v>
      </c>
      <c r="B31" s="357"/>
      <c r="C31" s="211" t="s">
        <v>587</v>
      </c>
      <c r="D31" s="212"/>
      <c r="E31" s="260">
        <f>F35</f>
        <v>13368.91</v>
      </c>
      <c r="F31" s="280">
        <v>12810.41</v>
      </c>
      <c r="G31" s="209"/>
      <c r="H31" s="210"/>
      <c r="I31" s="209"/>
      <c r="J31" s="209"/>
      <c r="K31" s="185"/>
    </row>
    <row r="32" spans="1:11" ht="15.75" customHeight="1">
      <c r="A32" s="351">
        <v>2</v>
      </c>
      <c r="B32" s="352"/>
      <c r="C32" s="200" t="s">
        <v>548</v>
      </c>
      <c r="D32" s="201"/>
      <c r="E32" s="261"/>
      <c r="F32" s="281"/>
      <c r="G32" s="209"/>
      <c r="H32" s="30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2"/>
      <c r="G33" s="209"/>
      <c r="H33" s="210"/>
      <c r="I33" s="209"/>
      <c r="J33" s="209"/>
      <c r="K33" s="185"/>
    </row>
    <row r="34" spans="1:11" ht="15.75" customHeight="1">
      <c r="A34" s="353">
        <v>2.1</v>
      </c>
      <c r="B34" s="354"/>
      <c r="C34" s="207" t="s">
        <v>588</v>
      </c>
      <c r="D34" s="208"/>
      <c r="E34" s="298">
        <v>80966563832</v>
      </c>
      <c r="F34" s="279">
        <v>80363861501</v>
      </c>
      <c r="G34" s="209"/>
      <c r="H34" s="210"/>
      <c r="I34" s="209"/>
      <c r="J34" s="209"/>
      <c r="K34" s="215"/>
    </row>
    <row r="35" spans="1:11" ht="15.75" customHeight="1">
      <c r="A35" s="356">
        <v>2.2000000000000002</v>
      </c>
      <c r="B35" s="357"/>
      <c r="C35" s="216" t="s">
        <v>589</v>
      </c>
      <c r="D35" s="206"/>
      <c r="E35" s="299">
        <v>13287.3</v>
      </c>
      <c r="F35" s="280">
        <v>13368.91</v>
      </c>
      <c r="G35" s="209"/>
      <c r="H35" s="210"/>
      <c r="I35" s="209"/>
      <c r="J35" s="209"/>
    </row>
    <row r="36" spans="1:11" ht="15.75" customHeight="1">
      <c r="A36" s="338">
        <v>3</v>
      </c>
      <c r="B36" s="339"/>
      <c r="C36" s="217" t="s">
        <v>577</v>
      </c>
      <c r="D36" s="218"/>
      <c r="E36" s="279"/>
      <c r="F36" s="283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96">
        <f>E34-E30</f>
        <v>602702331</v>
      </c>
      <c r="F37" s="296">
        <f>F34-F30</f>
        <v>2386638755</v>
      </c>
      <c r="G37" s="209"/>
      <c r="H37" s="210"/>
      <c r="I37" s="209"/>
      <c r="J37" s="209"/>
    </row>
    <row r="38" spans="1:11" ht="15.75" customHeight="1">
      <c r="A38" s="340">
        <v>3.1</v>
      </c>
      <c r="B38" s="341"/>
      <c r="C38" s="223" t="s">
        <v>550</v>
      </c>
      <c r="D38" s="224"/>
      <c r="E38" s="279"/>
      <c r="F38" s="283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6">
        <f>E37-E41</f>
        <v>-504641469</v>
      </c>
      <c r="F39" s="296">
        <f>F37-F41</f>
        <v>3376976232</v>
      </c>
      <c r="G39" s="209"/>
      <c r="H39" s="210"/>
      <c r="I39" s="209"/>
      <c r="J39" s="209"/>
    </row>
    <row r="40" spans="1:11" ht="15.75" customHeight="1">
      <c r="A40" s="342">
        <v>3.2</v>
      </c>
      <c r="B40" s="343"/>
      <c r="C40" s="228" t="s">
        <v>585</v>
      </c>
      <c r="D40" s="229"/>
      <c r="E40" s="263"/>
      <c r="F40" s="284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96">
        <v>1107343800</v>
      </c>
      <c r="F41" s="296">
        <v>-990337477</v>
      </c>
      <c r="G41" s="209"/>
      <c r="H41" s="210"/>
      <c r="I41" s="209"/>
      <c r="J41" s="209"/>
    </row>
    <row r="42" spans="1:11" ht="15.75" customHeight="1">
      <c r="A42" s="342">
        <v>3.3</v>
      </c>
      <c r="B42" s="343"/>
      <c r="C42" s="223" t="s">
        <v>552</v>
      </c>
      <c r="D42" s="224"/>
      <c r="E42" s="264"/>
      <c r="F42" s="285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6"/>
      <c r="G43" s="209"/>
      <c r="H43" s="210"/>
      <c r="I43" s="209"/>
      <c r="J43" s="209"/>
    </row>
    <row r="44" spans="1:11" ht="15.75" customHeight="1">
      <c r="A44" s="338">
        <v>4</v>
      </c>
      <c r="B44" s="344">
        <v>4</v>
      </c>
      <c r="C44" s="233" t="s">
        <v>575</v>
      </c>
      <c r="D44" s="224"/>
      <c r="E44" s="266"/>
      <c r="F44" s="287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-6.1044617698825521E-3</v>
      </c>
      <c r="F45" s="267">
        <f>F35/F31-1</f>
        <v>4.3597355588150588E-2</v>
      </c>
      <c r="G45" s="209"/>
      <c r="H45" s="210"/>
      <c r="I45" s="209"/>
      <c r="J45" s="209"/>
    </row>
    <row r="46" spans="1:11" ht="15.75" customHeight="1">
      <c r="A46" s="338">
        <v>5</v>
      </c>
      <c r="B46" s="344"/>
      <c r="C46" s="236" t="s">
        <v>554</v>
      </c>
      <c r="D46" s="237"/>
      <c r="E46" s="268"/>
      <c r="F46" s="288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89"/>
      <c r="G47" s="209"/>
      <c r="H47" s="210"/>
      <c r="I47" s="209"/>
      <c r="J47" s="209"/>
    </row>
    <row r="48" spans="1:11" ht="15.75" customHeight="1">
      <c r="A48" s="349">
        <v>5.0999999999999996</v>
      </c>
      <c r="B48" s="350"/>
      <c r="C48" s="240" t="s">
        <v>590</v>
      </c>
      <c r="D48" s="208"/>
      <c r="E48" s="297">
        <v>13940.6</v>
      </c>
      <c r="F48" s="290">
        <v>13940.6</v>
      </c>
      <c r="G48" s="209"/>
      <c r="H48" s="210"/>
      <c r="I48" s="209"/>
      <c r="J48" s="209"/>
    </row>
    <row r="49" spans="1:10" ht="15.75" customHeight="1">
      <c r="A49" s="349">
        <v>5.2</v>
      </c>
      <c r="B49" s="350"/>
      <c r="C49" s="241" t="s">
        <v>591</v>
      </c>
      <c r="D49" s="242"/>
      <c r="E49" s="297">
        <v>10562.75</v>
      </c>
      <c r="F49" s="290">
        <v>10562.75</v>
      </c>
      <c r="G49" s="209"/>
      <c r="H49" s="210"/>
      <c r="I49" s="209"/>
      <c r="J49" s="209"/>
    </row>
    <row r="50" spans="1:10" ht="15.75" customHeight="1">
      <c r="A50" s="347">
        <v>6</v>
      </c>
      <c r="B50" s="348"/>
      <c r="C50" s="243" t="s">
        <v>576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49">
        <v>6.1</v>
      </c>
      <c r="B51" s="350">
        <v>6.1</v>
      </c>
      <c r="C51" s="245" t="s">
        <v>592</v>
      </c>
      <c r="D51" s="246"/>
      <c r="E51" s="374">
        <v>0</v>
      </c>
      <c r="F51" s="277">
        <v>2328.2199999999998</v>
      </c>
      <c r="G51" s="209"/>
      <c r="H51" s="210"/>
      <c r="I51" s="209"/>
      <c r="J51" s="209"/>
    </row>
    <row r="52" spans="1:10" ht="15.75" customHeight="1">
      <c r="A52" s="349">
        <v>6.2</v>
      </c>
      <c r="B52" s="350"/>
      <c r="C52" s="207" t="s">
        <v>593</v>
      </c>
      <c r="D52" s="240"/>
      <c r="E52" s="375">
        <f>E51*E35</f>
        <v>0</v>
      </c>
      <c r="F52" s="294">
        <f>F51*F35</f>
        <v>31125763.640199997</v>
      </c>
      <c r="G52" s="209"/>
      <c r="H52" s="210"/>
      <c r="I52" s="209"/>
      <c r="J52" s="209"/>
    </row>
    <row r="53" spans="1:10" ht="15.75" customHeight="1" thickBot="1">
      <c r="A53" s="345">
        <v>6.2</v>
      </c>
      <c r="B53" s="346">
        <v>6.3</v>
      </c>
      <c r="C53" s="247" t="s">
        <v>581</v>
      </c>
      <c r="D53" s="247"/>
      <c r="E53" s="278">
        <f>E52/E34</f>
        <v>0</v>
      </c>
      <c r="F53" s="278">
        <f>F52/F34</f>
        <v>3.8731045346561258E-4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7" t="s">
        <v>557</v>
      </c>
      <c r="F55" s="337"/>
    </row>
    <row r="56" spans="1:10">
      <c r="B56" s="250"/>
      <c r="C56" s="252" t="s">
        <v>594</v>
      </c>
      <c r="D56" s="251"/>
      <c r="E56" s="371" t="s">
        <v>558</v>
      </c>
      <c r="F56" s="337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5"/>
    </row>
    <row r="63" spans="1:10" ht="14.25" customHeight="1">
      <c r="A63" s="254"/>
      <c r="B63" s="254"/>
      <c r="C63" s="252"/>
      <c r="E63" s="372"/>
      <c r="F63" s="372"/>
    </row>
    <row r="64" spans="1:10" ht="14.25" customHeight="1">
      <c r="A64" s="255"/>
      <c r="B64" s="255"/>
      <c r="C64" s="256"/>
      <c r="D64" s="173"/>
      <c r="E64" s="373"/>
      <c r="F64" s="373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fnt3IPerQgKKMC3YGupWHNccJgI=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MaJqCRWAALPiOBEuPtHPDdmwyVE=</DigestValue>
    </Reference>
  </SignedInfo>
  <SignatureValue>tWZjWfda9lmLK2S/MFEsJ0ju7J4pIR3GA3DPzzTiJECAtZR5bpe99V3+9a69wIDjWb9acEb7t5HA
0PHaMYiBFuVtlkaF4kFDu1z4KLBvcb1l21C54mYVte2A1MBadBdvmHS+g9sxi0hI8Q7nbpA0Iz9r
SrMO55giUgAWiQ5WtVc=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NUR9ccURBEjYW6x2PlM7k5MXLkw=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LjaXHbgVjKsiHO/pJwjLgN01Vqk=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BBO3W4+eTkKX3M3hOKTUie8ejDU=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ZPvLE+4eX6i5dhEORSQPYWs5Vhk=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QOQyb3kXqDM0rQN2g98QLQ/2hYo=</DigestValue>
      </Reference>
      <Reference URI="/xl/worksheets/sheet3.xml?ContentType=application/vnd.openxmlformats-officedocument.spreadsheetml.worksheet+xml">
        <DigestMethod Algorithm="http://www.w3.org/2000/09/xmldsig#sha1"/>
        <DigestValue>GTocrEoHIN/0R/qymdqf79BdHLk=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JzuvAlSCxLzxblnduLD33nLYr3A=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2024-03-11T06:50:19Z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2024-03-11T06:50:19Z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DZyVQNa+dBPv9yK927kTbJsgcRY=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0S+NUjDW1w9XVXnO2pVLGIl5gkA=</DigestValue>
    </Reference>
  </SignedInfo>
  <SignatureValue>WlD4OB2jRQ8caM/KLG2mpvRAHK1Z0RamipPW1ATt5e7UjlvxlLjpcEMSb3/0ZjweU0eLLxi39B/w
ZXJXCUkLqyM9iL/2X8GJM6o+/BQPUn2wsismjI5g60b6Y6auA/ZMHnUF7Alf2Un+7qlALJN7dJH6
uBx16TxTSNQj9MUFEXI=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NUR9ccURBEjYW6x2PlM7k5MXLkw=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LjaXHbgVjKsiHO/pJwjLgN01Vqk=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BBO3W4+eTkKX3M3hOKTUie8ejDU=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ZPvLE+4eX6i5dhEORSQPYWs5Vhk=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QOQyb3kXqDM0rQN2g98QLQ/2hYo=</DigestValue>
      </Reference>
      <Reference URI="/xl/worksheets/sheet3.xml?ContentType=application/vnd.openxmlformats-officedocument.spreadsheetml.worksheet+xml">
        <DigestMethod Algorithm="http://www.w3.org/2000/09/xmldsig#sha1"/>
        <DigestValue>GTocrEoHIN/0R/qymdqf79BdHLk=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JzuvAlSCxLzxblnduLD33nLYr3A=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2024-03-11T10:21:31Z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2024-03-11T10:21:31Z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2022-12-19T07:25:09Z</cp:lastPrinted>
  <dcterms:created xsi:type="dcterms:W3CDTF">2014-09-25T08:23:57Z</dcterms:created>
  <dcterms:modified xsi:type="dcterms:W3CDTF">2024-03-11T01:58:44Z</dcterms:modified>
</cp:coreProperties>
</file>