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<sst xmlns="http://schemas.openxmlformats.org/spreadsheetml/2006/main" count="1388" uniqueCount="597">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</sst>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1" t="s">
        <v>50</v>
      </c>
      <c r="B2" s="322"/>
      <c r="C2" s="322"/>
      <c r="D2" s="322"/>
      <c r="E2" s="322"/>
      <c r="F2" s="32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3" t="s">
        <v>51</v>
      </c>
      <c r="D3" s="323"/>
      <c r="E3" s="323"/>
      <c r="F3" s="323"/>
      <c r="G3" s="323"/>
      <c r="H3" s="323"/>
      <c r="I3" s="323"/>
      <c r="J3" s="323"/>
      <c r="K3" s="323"/>
      <c r="L3" s="323"/>
      <c r="M3" s="305" t="s">
        <v>23</v>
      </c>
      <c r="N3" s="313"/>
      <c r="O3" s="314" t="s">
        <v>24</v>
      </c>
      <c r="P3" s="315"/>
      <c r="Q3" s="305" t="s">
        <v>5</v>
      </c>
      <c r="R3" s="305"/>
      <c r="S3" s="313"/>
      <c r="T3" s="316"/>
      <c r="U3" s="307" t="s">
        <v>26</v>
      </c>
      <c r="V3" s="308"/>
      <c r="W3" s="309" t="s">
        <v>25</v>
      </c>
    </row>
    <row r="4" spans="1:23" ht="12.75" customHeight="1">
      <c r="A4" s="313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17" t="s">
        <v>52</v>
      </c>
      <c r="I4" s="305" t="s">
        <v>34</v>
      </c>
      <c r="J4" s="316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17" t="s">
        <v>36</v>
      </c>
      <c r="V4" s="305" t="s">
        <v>39</v>
      </c>
      <c r="W4" s="310"/>
    </row>
    <row r="5" spans="1:23">
      <c r="A5" s="316"/>
      <c r="B5" s="316"/>
      <c r="C5" s="316"/>
      <c r="D5" s="316"/>
      <c r="E5" s="316"/>
      <c r="F5" s="316"/>
      <c r="G5" s="316"/>
      <c r="H5" s="318"/>
      <c r="I5" s="106" t="s">
        <v>40</v>
      </c>
      <c r="J5" s="106" t="s">
        <v>41</v>
      </c>
      <c r="K5" s="316"/>
      <c r="L5" s="316"/>
      <c r="M5" s="316"/>
      <c r="N5" s="316"/>
      <c r="O5" s="316"/>
      <c r="P5" s="316"/>
      <c r="Q5" s="312"/>
      <c r="R5" s="312"/>
      <c r="S5" s="316"/>
      <c r="T5" s="312"/>
      <c r="U5" s="318"/>
      <c r="V5" s="306"/>
      <c r="W5" s="31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9" t="s">
        <v>5</v>
      </c>
      <c r="B179" s="32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0">
        <v>41948</v>
      </c>
      <c r="C4" s="330"/>
      <c r="D4" s="33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0">
        <v>41949</v>
      </c>
      <c r="C5" s="330"/>
      <c r="D5" s="33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0" t="s">
        <v>226</v>
      </c>
      <c r="C9" s="330"/>
      <c r="D9" s="33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0"/>
      <c r="C21" s="330"/>
      <c r="D21" s="33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1" t="s">
        <v>241</v>
      </c>
      <c r="F23" s="331"/>
      <c r="G23" s="33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8" zoomScale="77" zoomScaleNormal="77" workbookViewId="0">
      <selection activeCell="G47" sqref="G47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1" t="s">
        <v>563</v>
      </c>
      <c r="B1" s="361"/>
      <c r="C1" s="361"/>
      <c r="D1" s="361"/>
      <c r="E1" s="361"/>
      <c r="F1" s="361"/>
    </row>
    <row r="2" spans="1:6" ht="15.75" customHeight="1">
      <c r="A2" s="358" t="s">
        <v>564</v>
      </c>
      <c r="B2" s="358"/>
      <c r="C2" s="358"/>
      <c r="D2" s="358"/>
      <c r="E2" s="358"/>
      <c r="F2" s="358"/>
    </row>
    <row r="3" spans="1:6" ht="19.5" customHeight="1">
      <c r="A3" s="359" t="s">
        <v>584</v>
      </c>
      <c r="B3" s="359"/>
      <c r="C3" s="359"/>
      <c r="D3" s="359"/>
      <c r="E3" s="359"/>
      <c r="F3" s="359"/>
    </row>
    <row r="4" spans="1:6" ht="18" customHeight="1">
      <c r="A4" s="360" t="s">
        <v>565</v>
      </c>
      <c r="B4" s="360"/>
      <c r="C4" s="360"/>
      <c r="D4" s="360"/>
      <c r="E4" s="360"/>
      <c r="F4" s="360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1" t="s">
        <v>566</v>
      </c>
      <c r="B6" s="361"/>
      <c r="C6" s="361"/>
      <c r="D6" s="361"/>
      <c r="E6" s="361"/>
      <c r="F6" s="361"/>
    </row>
    <row r="7" spans="1:6" ht="15.75" customHeight="1">
      <c r="A7" s="361" t="s">
        <v>567</v>
      </c>
      <c r="B7" s="361"/>
      <c r="C7" s="361"/>
      <c r="D7" s="361"/>
      <c r="E7" s="361"/>
      <c r="F7" s="361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4" t="s">
        <v>572</v>
      </c>
      <c r="B18" s="374"/>
      <c r="C18" s="374"/>
      <c r="D18" s="161" t="str">
        <f>"Từ ngày "&amp;TEXT(G18,"dd/mm/yyyy")&amp;" đến "&amp;TEXT(G19,"dd/mm/yyyy")</f>
        <v>Từ ngày 26/02/2024 đến 03/03/2024</v>
      </c>
      <c r="G18" s="175">
        <v>45348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26/02/2024 to 03/03/2024</v>
      </c>
      <c r="G19" s="175">
        <f>G18+6</f>
        <v>45354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45355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0">
        <f>D20</f>
        <v>45355</v>
      </c>
      <c r="E21" s="340"/>
      <c r="F21" s="340"/>
      <c r="G21" s="340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49" t="s">
        <v>531</v>
      </c>
      <c r="B23" s="350"/>
      <c r="C23" s="351" t="s">
        <v>541</v>
      </c>
      <c r="D23" s="350"/>
      <c r="E23" s="182" t="s">
        <v>542</v>
      </c>
      <c r="F23" s="261" t="s">
        <v>560</v>
      </c>
    </row>
    <row r="24" spans="1:11" ht="15.75" customHeight="1">
      <c r="A24" s="352" t="s">
        <v>27</v>
      </c>
      <c r="B24" s="353"/>
      <c r="C24" s="354" t="s">
        <v>330</v>
      </c>
      <c r="D24" s="355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45354</v>
      </c>
      <c r="F25" s="289">
        <f>G18-1</f>
        <v>45347</v>
      </c>
      <c r="G25" s="188"/>
    </row>
    <row r="26" spans="1:11" ht="15.75" customHeight="1">
      <c r="A26" s="375" t="s">
        <v>574</v>
      </c>
      <c r="B26" s="376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72">
        <v>1</v>
      </c>
      <c r="B28" s="373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f>F34</f>
        <v>68089036282</v>
      </c>
      <c r="F30" s="269">
        <v>68575032858</v>
      </c>
      <c r="G30" s="202"/>
      <c r="I30" s="202"/>
      <c r="J30" s="202"/>
      <c r="K30" s="202"/>
    </row>
    <row r="31" spans="1:11" ht="15.75" customHeight="1">
      <c r="A31" s="347">
        <v>1.2</v>
      </c>
      <c r="B31" s="348"/>
      <c r="C31" s="203" t="s">
        <v>587</v>
      </c>
      <c r="D31" s="204"/>
      <c r="E31" s="297">
        <f>F35</f>
        <v>10526.24</v>
      </c>
      <c r="F31" s="298">
        <v>10726.46</v>
      </c>
      <c r="G31" s="202"/>
      <c r="I31" s="202"/>
      <c r="J31" s="202"/>
      <c r="K31" s="202"/>
    </row>
    <row r="32" spans="1:11" ht="15.75" customHeight="1">
      <c r="A32" s="372">
        <v>2</v>
      </c>
      <c r="B32" s="373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71069791714</v>
      </c>
      <c r="F34" s="269">
        <v>68089036282</v>
      </c>
      <c r="G34" s="202"/>
      <c r="I34" s="202"/>
      <c r="J34" s="202"/>
      <c r="K34" s="202"/>
    </row>
    <row r="35" spans="1:11" ht="15.75" customHeight="1">
      <c r="A35" s="347">
        <v>2.2000000000000002</v>
      </c>
      <c r="B35" s="348"/>
      <c r="C35" s="207" t="s">
        <v>589</v>
      </c>
      <c r="D35" s="199"/>
      <c r="E35" s="301">
        <v>10947.5</v>
      </c>
      <c r="F35" s="270">
        <v>10526.24</v>
      </c>
      <c r="G35" s="202"/>
      <c r="I35" s="202"/>
      <c r="J35" s="202"/>
      <c r="K35" s="202"/>
    </row>
    <row r="36" spans="1:11" ht="15.75" customHeight="1">
      <c r="A36" s="362">
        <v>3</v>
      </c>
      <c r="B36" s="36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2980755432</v>
      </c>
      <c r="F37" s="303">
        <f>F34-F30</f>
        <v>-485996576</v>
      </c>
      <c r="G37" s="202"/>
      <c r="I37" s="202"/>
      <c r="J37" s="202"/>
      <c r="K37" s="202"/>
    </row>
    <row r="38" spans="1:11" ht="15.75" customHeight="1">
      <c r="A38" s="364">
        <v>3.1</v>
      </c>
      <c r="B38" s="36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2733396997</v>
      </c>
      <c r="F39" s="303">
        <f>F37-F41</f>
        <v>-1297396722</v>
      </c>
      <c r="G39" s="202"/>
      <c r="I39" s="202"/>
      <c r="J39" s="202"/>
      <c r="K39" s="202"/>
    </row>
    <row r="40" spans="1:11" ht="15.75" customHeight="1">
      <c r="A40" s="345">
        <v>3.2</v>
      </c>
      <c r="B40" s="346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247358435</v>
      </c>
      <c r="F41" s="303">
        <v>811400146</v>
      </c>
      <c r="G41" s="202"/>
      <c r="I41" s="202"/>
      <c r="J41" s="202"/>
      <c r="K41" s="202"/>
    </row>
    <row r="42" spans="1:11" ht="15.75" customHeight="1">
      <c r="A42" s="345">
        <v>3.3</v>
      </c>
      <c r="B42" s="346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4.001998814391472E-2</v>
      </c>
      <c r="F45" s="258">
        <f>F35/F31-1</f>
        <v>-1.8665990457243042E-2</v>
      </c>
      <c r="G45" s="299"/>
      <c r="I45" s="202"/>
      <c r="J45" s="202"/>
      <c r="K45" s="202"/>
    </row>
    <row r="46" spans="1:11" ht="15.75" customHeight="1">
      <c r="A46" s="366">
        <v>5</v>
      </c>
      <c r="B46" s="367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70">
        <v>5.0999999999999996</v>
      </c>
      <c r="B48" s="371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70">
        <v>5.2</v>
      </c>
      <c r="B49" s="371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68">
        <v>6</v>
      </c>
      <c r="B50" s="369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70">
        <v>6.2</v>
      </c>
      <c r="B52" s="371"/>
      <c r="C52" s="200" t="s">
        <v>593</v>
      </c>
      <c r="D52" s="231"/>
      <c r="E52" s="284">
        <f>E51*E35</f>
        <v>20213901.900000002</v>
      </c>
      <c r="F52" s="284">
        <f>F51*F35</f>
        <v>19436070.5856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2.8442326074832263E-4</v>
      </c>
      <c r="F53" s="268">
        <f>F52/F34</f>
        <v>2.8545081039336306E-4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2" t="s">
        <v>557</v>
      </c>
      <c r="F55" s="342"/>
      <c r="I55" s="202"/>
    </row>
    <row r="56" spans="1:11">
      <c r="B56" s="241"/>
      <c r="C56" s="243" t="s">
        <v>594</v>
      </c>
      <c r="D56" s="242"/>
      <c r="E56" s="341" t="s">
        <v>558</v>
      </c>
      <c r="F56" s="342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3"/>
      <c r="F63" s="343"/>
    </row>
    <row r="64" spans="1:11" ht="14.25" customHeight="1">
      <c r="A64" s="246"/>
      <c r="B64" s="246"/>
      <c r="C64" s="247"/>
      <c r="D64" s="172"/>
      <c r="E64" s="344"/>
      <c r="F64" s="344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m+T28IQ3pMKkU34DmMyH3lhF6S0=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ehxnpfXmp3svId0QcpbLLxke++8=</DigestValue>
    </Reference>
  </SignedInfo>
  <SignatureValue>eh0kz+DqjYG3jWZvK972vhEGeLikqZFvJ1PfAVZq+UR3JVzFC8FJSEhVpMXVv6x1bnbMY8u1RMZL
sAoPe6rc+D9XxG2VHDlVU3D0rjOrhbL3zr+A5AuwbwFmbFolvITZxEFbFF5HsAL2iAXM3Ens12kx
TAUm97YRMmXt2GJzB6c=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SF3nXL/t4vt+cg7BZS8n/HnBK0k=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kjjh4wZR3KVf4w8qcnK+icxVhJ4=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iM+O+vUgSeODR36p6MroFvIiEmY=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2024-03-04T07:53:49Z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2024-03-04T07:53:49Z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bgj7V6VN9DJIHknfB4An+uZarig=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iAliGsTyuttrQ2cs+eFkXbjaFto=</DigestValue>
    </Reference>
  </SignedInfo>
  <SignatureValue>Fx5jWrfs99plmx1JlfZuTA2Tpfo1aPoalqIM8owwgUiR2Qtm8EO6NX4cn8/TMgK7CvnB0FSNDwFT
97h8CDUquLFc9jauF12Gt8+FTiFr7mbVM6mfEt21/t1znYdjkEnS6PzK2YhLQp0YQ5nQvDZ2FUy8
PJcuC6lnmbR3FhyQ1HY=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SF3nXL/t4vt+cg7BZS8n/HnBK0k=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kjjh4wZR3KVf4w8qcnK+icxVhJ4=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iM+O+vUgSeODR36p6MroFvIiEmY=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2024-03-04T11:27:58Z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2024-03-04T11:27:58Z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2024-03-04T04:18:49Z</dcterms:modified>
</cp:coreProperties>
</file>