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4\THANG2\"/>
    </mc:Choice>
  </mc:AlternateContent>
  <bookViews>
    <workbookView xWindow="0" yWindow="0" windowWidth="11010" windowHeight="957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'[5]VON CSH'!$M:$M</definedName>
    <definedName name="PHI_FM">'[5]VON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E16" i="1" l="1"/>
  <c r="H27" i="1" l="1"/>
  <c r="H28" i="1" s="1"/>
  <c r="G27" i="1" l="1"/>
  <c r="G28" i="1" l="1"/>
  <c r="E17" i="1" l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<sst xmlns="http://schemas.openxmlformats.org/spreadsheetml/2006/main" count="41" uniqueCount="40">
  <si>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</si>
  <si>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</si>
  <si>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</si>
  <si>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</si>
  <si>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</si>
  <si>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</si>
  <si>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</si>
  <si>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</si>
  <si>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</si>
  <si>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</si>
  <si>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</si>
  <si>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</si>
  <si>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</si>
  <si>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</si>
  <si>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</si>
  <si>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</si>
  <si>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</si>
  <si>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</si>
  <si>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</si>
  <si>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</si>
  <si>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</si>
  <si>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</si>
  <si>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</si>
  <si>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</si>
  <si>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</si>
  <si>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</si>
  <si>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</si>
  <si>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</si>
  <si>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</si>
  <si>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</si>
  <si>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</si>
  <si>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</si>
  <si>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</si>
  <si>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</si>
  <si>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</si>
  <si>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</si>
  <si>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</si>
  <si>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</si>
  <si>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t>Từ ngày 01/02/2024 đến ngày 01/02/2024</t>
  </si>
  <si>
    <t>From February 01st 2024 to February 01st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</si>
</sst>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$&quot;#,##0_);\(&quot;$&quot;#,##0\)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10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  <scheme val="minor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/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>
      <alignment vertical="top"/>
    </xf>
    <xf numFmtId="9" fontId="85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6" applyNumberFormat="0" applyFont="0" applyAlignment="0" applyProtection="0"/>
    <xf numFmtId="9" fontId="2" fillId="0" borderId="0" applyFont="0" applyFill="0" applyBorder="0" applyAlignment="0" applyProtection="0"/>
    <xf numFmtId="165" fontId="43" fillId="0" borderId="0"/>
    <xf numFmtId="165" fontId="15" fillId="0" borderId="18">
      <alignment horizontal="left" vertical="top"/>
    </xf>
    <xf numFmtId="165" fontId="49" fillId="0" borderId="2">
      <alignment horizontal="left" vertical="top"/>
    </xf>
    <xf numFmtId="0" fontId="87" fillId="0" borderId="0" applyNumberFormat="0" applyFill="0" applyBorder="0" applyAlignment="0" applyProtection="0"/>
    <xf numFmtId="0" fontId="88" fillId="0" borderId="19" applyNumberFormat="0" applyFill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1" fillId="10" borderId="0" applyNumberFormat="0" applyBorder="0" applyAlignment="0" applyProtection="0"/>
    <xf numFmtId="0" fontId="92" fillId="11" borderId="0" applyNumberFormat="0" applyBorder="0" applyAlignment="0" applyProtection="0"/>
    <xf numFmtId="0" fontId="93" fillId="12" borderId="0" applyNumberFormat="0" applyBorder="0" applyAlignment="0" applyProtection="0"/>
    <xf numFmtId="0" fontId="94" fillId="13" borderId="22" applyNumberFormat="0" applyAlignment="0" applyProtection="0"/>
    <xf numFmtId="0" fontId="95" fillId="14" borderId="23" applyNumberFormat="0" applyAlignment="0" applyProtection="0"/>
    <xf numFmtId="0" fontId="96" fillId="14" borderId="22" applyNumberFormat="0" applyAlignment="0" applyProtection="0"/>
    <xf numFmtId="0" fontId="97" fillId="0" borderId="24" applyNumberFormat="0" applyFill="0" applyAlignment="0" applyProtection="0"/>
    <xf numFmtId="0" fontId="98" fillId="15" borderId="25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7" applyNumberFormat="0" applyFill="0" applyAlignment="0" applyProtection="0"/>
    <xf numFmtId="0" fontId="102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86" fillId="22" borderId="0" applyNumberFormat="0" applyBorder="0" applyAlignment="0" applyProtection="0"/>
    <xf numFmtId="0" fontId="86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86" fillId="30" borderId="0" applyNumberFormat="0" applyBorder="0" applyAlignment="0" applyProtection="0"/>
    <xf numFmtId="0" fontId="86" fillId="31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102" fillId="40" borderId="0" applyNumberFormat="0" applyBorder="0" applyAlignment="0" applyProtection="0"/>
    <xf numFmtId="0" fontId="103" fillId="0" borderId="0"/>
    <xf numFmtId="0" fontId="86" fillId="16" borderId="26" applyNumberFormat="0" applyFont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2" borderId="0" applyNumberFormat="0" applyBorder="0" applyAlignment="0" applyProtection="0"/>
    <xf numFmtId="0" fontId="75" fillId="13" borderId="22" applyNumberFormat="0" applyAlignment="0" applyProtection="0"/>
    <xf numFmtId="0" fontId="76" fillId="14" borderId="23" applyNumberFormat="0" applyAlignment="0" applyProtection="0"/>
    <xf numFmtId="0" fontId="77" fillId="14" borderId="22" applyNumberFormat="0" applyAlignment="0" applyProtection="0"/>
    <xf numFmtId="0" fontId="78" fillId="0" borderId="24" applyNumberFormat="0" applyFill="0" applyAlignment="0" applyProtection="0"/>
    <xf numFmtId="0" fontId="79" fillId="15" borderId="25" applyNumberFormat="0" applyAlignment="0" applyProtection="0"/>
    <xf numFmtId="0" fontId="80" fillId="0" borderId="0" applyNumberFormat="0" applyFill="0" applyBorder="0" applyAlignment="0" applyProtection="0"/>
    <xf numFmtId="0" fontId="1" fillId="16" borderId="26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27" applyNumberFormat="0" applyFill="0" applyAlignment="0" applyProtection="0"/>
    <xf numFmtId="0" fontId="8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3" fillId="40" borderId="0" applyNumberFormat="0" applyBorder="0" applyAlignment="0" applyProtection="0"/>
    <xf numFmtId="0" fontId="1" fillId="0" borderId="0"/>
    <xf numFmtId="0" fontId="75" fillId="13" borderId="22" applyNumberFormat="0" applyAlignment="0" applyProtection="0"/>
    <xf numFmtId="0" fontId="75" fillId="13" borderId="22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4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5" fillId="13" borderId="22" applyNumberFormat="0" applyAlignment="0" applyProtection="0"/>
    <xf numFmtId="0" fontId="1" fillId="16" borderId="26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164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4" fontId="2" fillId="2" borderId="0" xfId="4" applyNumberFormat="1" applyFont="1" applyFill="1"/>
    <xf numFmtId="164" fontId="67" fillId="2" borderId="9" xfId="6" applyFont="1" applyFill="1" applyBorder="1" applyAlignment="1">
      <alignment horizontal="right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3" fontId="2" fillId="2" borderId="0" xfId="200" applyNumberFormat="1" applyFont="1" applyFill="1"/>
    <xf numFmtId="0" fontId="2" fillId="2" borderId="9" xfId="4" applyFont="1" applyFill="1" applyBorder="1"/>
    <xf numFmtId="164" fontId="67" fillId="2" borderId="9" xfId="6" applyNumberFormat="1" applyFont="1" applyFill="1" applyBorder="1" applyAlignment="1">
      <alignment horizontal="righ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eck Cell 2" xfId="313"/>
    <cellStyle name="Check Cell 3" xfId="2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itle 2" xfId="301"/>
    <cellStyle name="Title 3" xfId="258"/>
    <cellStyle name="Total 2" xfId="317"/>
    <cellStyle name="Total 3" xfId="273"/>
    <cellStyle name="th" xfId="160"/>
    <cellStyle name="Thuyet minh" xfId="161"/>
    <cellStyle name="viet" xfId="163"/>
    <cellStyle name="viet2" xfId="164"/>
    <cellStyle name="vntxt1" xfId="167"/>
    <cellStyle name="vntxt1 2" xfId="256"/>
    <cellStyle name="vntxt2" xfId="168"/>
    <cellStyle name="vnhead1" xfId="165"/>
    <cellStyle name="vnhead3" xfId="166"/>
    <cellStyle name="vnhead3 2" xfId="257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9" zoomScaleSheetLayoutView="100" workbookViewId="0">
      <selection activeCell="G27" sqref="G27"/>
    </sheetView>
  </sheetViews>
  <sheetFormatPr defaultColWidth="9.125" defaultRowHeight="15"/>
  <cols>
    <col min="1" max="1" width="5" style="30" customWidth="1"/>
    <col min="2" max="2" width="10" style="30" customWidth="1"/>
    <col min="3" max="3" width="2.2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75" style="30" customWidth="1"/>
    <col min="9" max="9" width="22" style="33" bestFit="1" customWidth="1"/>
    <col min="10" max="10" width="21.75" style="34" bestFit="1" customWidth="1"/>
    <col min="11" max="11" width="19.7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17" t="s">
        <v>0</v>
      </c>
      <c r="C1" s="117"/>
      <c r="D1" s="117"/>
      <c r="E1" s="117"/>
      <c r="F1" s="117"/>
      <c r="G1" s="117"/>
      <c r="H1" s="117"/>
      <c r="I1" s="27"/>
      <c r="J1" s="28"/>
      <c r="K1" s="29"/>
      <c r="L1" s="29"/>
      <c r="M1" s="29"/>
    </row>
    <row r="2" spans="2:13" ht="58.5" customHeight="1">
      <c r="B2" s="118" t="s">
        <v>21</v>
      </c>
      <c r="C2" s="118"/>
      <c r="D2" s="118"/>
      <c r="E2" s="118"/>
      <c r="F2" s="118"/>
      <c r="G2" s="118"/>
      <c r="H2" s="118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9" t="s">
        <v>1</v>
      </c>
      <c r="C4" s="119"/>
      <c r="D4" s="119"/>
      <c r="E4" s="119"/>
      <c r="F4" s="119"/>
      <c r="G4" s="119"/>
      <c r="H4" s="119"/>
    </row>
    <row r="5" spans="2:13" ht="17.25" customHeight="1">
      <c r="B5" s="116" t="s">
        <v>2</v>
      </c>
      <c r="C5" s="116"/>
      <c r="D5" s="116"/>
      <c r="E5" s="116"/>
      <c r="F5" s="116"/>
      <c r="G5" s="116"/>
      <c r="H5" s="116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24</v>
      </c>
      <c r="E11" s="122" t="s">
        <v>30</v>
      </c>
      <c r="F11" s="122"/>
      <c r="G11" s="122"/>
      <c r="H11" s="122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35</v>
      </c>
      <c r="E12" s="123" t="s">
        <v>25</v>
      </c>
      <c r="F12" s="123"/>
      <c r="G12" s="123"/>
      <c r="H12" s="123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26</v>
      </c>
      <c r="E13" s="124" t="s">
        <v>37</v>
      </c>
      <c r="F13" s="124"/>
      <c r="G13" s="124"/>
      <c r="H13" s="124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22</v>
      </c>
      <c r="E14" s="125" t="s">
        <v>38</v>
      </c>
      <c r="F14" s="125"/>
      <c r="G14" s="125"/>
      <c r="H14" s="125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31</v>
      </c>
      <c r="E15" s="97" t="s">
        <v>39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5">
        <f>G20+1</f>
        <v>45324</v>
      </c>
      <c r="F16" s="125"/>
      <c r="G16" s="125"/>
      <c r="H16" s="125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32</v>
      </c>
      <c r="E17" s="93">
        <f>E16</f>
        <v>45324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6" t="s">
        <v>10</v>
      </c>
      <c r="D19" s="127"/>
      <c r="E19" s="127"/>
      <c r="F19" s="128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IF(WEEKDAY(H20)+1=6,H20+3,H20+1)</f>
        <v>45323</v>
      </c>
      <c r="H20" s="73">
        <v>45322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20" t="s">
        <v>29</v>
      </c>
      <c r="D21" s="129"/>
      <c r="E21" s="129"/>
      <c r="F21" s="129"/>
      <c r="G21" s="107"/>
      <c r="H21" s="107"/>
      <c r="J21" s="65"/>
      <c r="K21" s="75"/>
      <c r="L21" s="75"/>
    </row>
    <row r="22" spans="2:14 16384:16384" ht="39" customHeight="1">
      <c r="B22" s="76">
        <v>1.1000000000000001</v>
      </c>
      <c r="C22" s="77"/>
      <c r="D22" s="130" t="s">
        <v>27</v>
      </c>
      <c r="E22" s="130"/>
      <c r="F22" s="130"/>
      <c r="G22" s="10">
        <v>95975363589</v>
      </c>
      <c r="H22" s="10">
        <v>94404496553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30" t="s">
        <v>12</v>
      </c>
      <c r="E23" s="130"/>
      <c r="F23" s="130"/>
      <c r="G23" s="10"/>
      <c r="H23" s="10"/>
      <c r="I23" s="99"/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30" t="s">
        <v>28</v>
      </c>
      <c r="E24" s="130"/>
      <c r="F24" s="130"/>
      <c r="G24" s="101">
        <v>11913.93</v>
      </c>
      <c r="H24" s="101">
        <v>11908.48</v>
      </c>
      <c r="I24" s="106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20" t="s">
        <v>23</v>
      </c>
      <c r="D25" s="121"/>
      <c r="E25" s="121"/>
      <c r="F25" s="121"/>
      <c r="G25" s="102"/>
      <c r="H25" s="102"/>
      <c r="I25" s="106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2835.23</v>
      </c>
      <c r="H26" s="103">
        <v>2835.23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8">
        <f>G26*G24</f>
        <v>33778731.753899999</v>
      </c>
      <c r="H27" s="108">
        <f>H26*H24</f>
        <v>33763279.750399999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f>G27/G22</f>
        <v>3.5195211032023092E-4</v>
      </c>
      <c r="H28" s="104">
        <f>H27/H22</f>
        <v>3.5764482607504637E-4</v>
      </c>
      <c r="I28" s="105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11" t="s">
        <v>17</v>
      </c>
      <c r="G33" s="111"/>
      <c r="H33" s="111"/>
      <c r="I33" s="57"/>
      <c r="J33" s="58"/>
      <c r="K33" s="89"/>
      <c r="L33" s="84"/>
      <c r="M33" s="84"/>
    </row>
    <row r="34" spans="2:13" ht="15" customHeight="1">
      <c r="B34" s="112" t="s">
        <v>18</v>
      </c>
      <c r="C34" s="112"/>
      <c r="D34" s="112"/>
      <c r="E34" s="90"/>
      <c r="F34" s="113" t="s">
        <v>19</v>
      </c>
      <c r="G34" s="113"/>
      <c r="H34" s="113"/>
      <c r="I34" s="57"/>
      <c r="J34" s="58"/>
      <c r="K34" s="84"/>
      <c r="L34" s="85"/>
      <c r="M34" s="85"/>
    </row>
    <row r="35" spans="2:13" ht="16.5">
      <c r="B35" s="114"/>
      <c r="C35" s="114"/>
      <c r="D35" s="114"/>
      <c r="E35" s="91"/>
      <c r="F35" s="115"/>
      <c r="G35" s="115"/>
      <c r="H35" s="115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0"/>
      <c r="L37" s="110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9"/>
      <c r="L38" s="109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36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33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34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10"/>
      <c r="K61" s="110"/>
    </row>
    <row r="62" spans="9:11" ht="15.75">
      <c r="I62" s="30"/>
      <c r="J62" s="109"/>
      <c r="K62" s="109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10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7wDFv+llCUZsrIjoskqPZvhQ6VY=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0hH6/0NfBTCj4o8Y19hSMwSIBqs=</DigestValue>
    </Reference>
  </SignedInfo>
  <SignatureValue>jpMjhina1+4WYx7YGvAU2FvczE3I/MdQuPGuB25HbJTnyfrDyet4EHaRNn/A4KGsL3OVV+jyq515
FkqizGyffynXHIV0YB0O6hQeb/4+a1JYqN5C+14AljYtf8Ck7aG0m1GW1XbE9MVYSj5dgsuBY4i4
3n6mrWx0RAqm3hQUOqk=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iVYLNDjeCkRLC02jUzgvY9eGZEU=</DigestValue>
      </Reference>
      <Reference URI="/xl/sharedStrings.xml?ContentType=application/vnd.openxmlformats-officedocument.spreadsheetml.sharedStrings+xml">
        <DigestMethod Algorithm="http://www.w3.org/2000/09/xmldsig#sha1"/>
        <DigestValue>i+kmQmiCzooSV10B/wkbl3EwHYg=</DigestValue>
      </Reference>
      <Reference URI="/xl/styles.xml?ContentType=application/vnd.openxmlformats-officedocument.spreadsheetml.styles+xml">
        <DigestMethod Algorithm="http://www.w3.org/2000/09/xmldsig#sha1"/>
        <DigestValue>+iUOIFDCKl5iPPen/QYY7P9P4vo=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DK+gNU+/X6dRk+subylCrDeANIs=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T2LkWen7jgDZxttwD/Y0ZNlquZ4=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2024-02-02T06:52:27Z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2024-02-02T06:52:27Z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9Voo8s90WN9b9Ewbc75CpLrj5MQ=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Ws9zr5zaoZk+KlfhAipvJYUJ+j0=</DigestValue>
    </Reference>
  </SignedInfo>
  <SignatureValue>qiU6m3fdL6BlOhDD0y/x0P+73sNahvYa46ppKsfOH7/MLo73Bpe6vOSlgYqOM3ySLm0NnKIFFKlB
ZXsQ5oQs32Ir8J9IUT2FY8fIrVsrLs9Kol0WLvaeTbTqUeFHcJho5D4+OZzLat4fV9Yeh4XwalVE
RzkpbEPeiHtx3VZjhPc=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  <Reference URI="/xl/calcChain.xml?ContentType=application/vnd.openxmlformats-officedocument.spreadsheetml.calcChain+xml">
        <DigestMethod Algorithm="http://www.w3.org/2000/09/xmldsig#sha1"/>
        <DigestValue>l9Kj0Z1QtiFsGKQpjz5Jh2eU01o=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8UBpSkXYX+L1new4W9732XhqkxM=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9+HkFG0fXgsTnM3TH1Yf4DEzNMU=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iVYLNDjeCkRLC02jUzgvY9eGZEU=</DigestValue>
      </Reference>
      <Reference URI="/xl/sharedStrings.xml?ContentType=application/vnd.openxmlformats-officedocument.spreadsheetml.sharedStrings+xml">
        <DigestMethod Algorithm="http://www.w3.org/2000/09/xmldsig#sha1"/>
        <DigestValue>i+kmQmiCzooSV10B/wkbl3EwHYg=</DigestValue>
      </Reference>
      <Reference URI="/xl/styles.xml?ContentType=application/vnd.openxmlformats-officedocument.spreadsheetml.styles+xml">
        <DigestMethod Algorithm="http://www.w3.org/2000/09/xmldsig#sha1"/>
        <DigestValue>+iUOIFDCKl5iPPen/QYY7P9P4vo=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DK+gNU+/X6dRk+subylCrDeANIs=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T2LkWen7jgDZxttwD/Y0ZNlquZ4=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2024-02-02T10:28:27Z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2024-02-02T10:28:27Z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FORMNAV_Ngay_ky_nay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2022-12-16T06:42:16Z</cp:lastPrinted>
  <dcterms:created xsi:type="dcterms:W3CDTF">2021-01-04T12:03:55Z</dcterms:created>
  <dcterms:modified xsi:type="dcterms:W3CDTF">2024-02-02T06:49:25Z</dcterms:modified>
</cp:coreProperties>
</file>