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3" i="27" l="1"/>
  <c r="E52" i="27"/>
  <c r="D20" i="27"/>
  <c r="E45" i="27" l="1"/>
  <c r="E37" i="27"/>
  <c r="E31" i="27" l="1"/>
  <c r="E30" i="27"/>
  <c r="E39" i="27" l="1"/>
  <c r="G18" i="27" l="1"/>
  <c r="G19" i="27" l="1"/>
  <c r="E25" i="27" s="1"/>
  <c r="D18" i="27" l="1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<sst xmlns="http://schemas.openxmlformats.org/spreadsheetml/2006/main" count="1388" uniqueCount="595">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</sst>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0" fontId="117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2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5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6" fontId="3" fillId="0" borderId="0" applyFill="0" applyBorder="0" applyAlignment="0"/>
    <xf numFmtId="0" fontId="120" fillId="0" borderId="0"/>
    <xf numFmtId="1" fontId="121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0" fontId="125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6" fillId="0" borderId="0" applyNumberFormat="0" applyAlignment="0">
      <alignment horizontal="left"/>
    </xf>
    <xf numFmtId="197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199" fontId="130" fillId="0" borderId="0">
      <protection locked="0"/>
    </xf>
    <xf numFmtId="199" fontId="130" fillId="0" borderId="0">
      <protection locked="0"/>
    </xf>
    <xf numFmtId="10" fontId="127" fillId="23" borderId="19" applyNumberFormat="0" applyBorder="0" applyAlignment="0" applyProtection="0"/>
    <xf numFmtId="186" fontId="131" fillId="70" borderId="0"/>
    <xf numFmtId="186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0" fontId="133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5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0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1" fontId="125" fillId="0" borderId="32">
      <alignment horizontal="right" vertical="center"/>
    </xf>
    <xf numFmtId="212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3" fontId="125" fillId="0" borderId="0"/>
    <xf numFmtId="213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5" fillId="0" borderId="0"/>
    <xf numFmtId="201" fontId="112" fillId="0" borderId="0" applyFont="0" applyFill="0" applyBorder="0" applyAlignment="0" applyProtection="0"/>
    <xf numFmtId="218" fontId="114" fillId="0" borderId="0" applyFont="0" applyFill="0" applyBorder="0" applyAlignment="0" applyProtection="0"/>
    <xf numFmtId="202" fontId="112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/>
    <xf numFmtId="165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89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5" fontId="48" fillId="0" borderId="0" xfId="64" applyFont="1" applyFill="1"/>
    <xf numFmtId="165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6" zoomScale="93" zoomScaleNormal="93" workbookViewId="0">
      <selection activeCell="E54" sqref="E54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1.875" style="168" bestFit="1" customWidth="1"/>
    <col min="9" max="9" width="19" style="168" bestFit="1" customWidth="1"/>
    <col min="10" max="16384" width="9.1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582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593</v>
      </c>
    </row>
    <row r="17" spans="1:9" ht="15.75" customHeight="1">
      <c r="A17" s="173"/>
      <c r="B17" s="174" t="s">
        <v>539</v>
      </c>
      <c r="C17" s="173"/>
      <c r="D17" s="174" t="s">
        <v>594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05/02/2024 đến 11/02/2024</v>
      </c>
      <c r="G18" s="176">
        <f>F25+1</f>
        <v>45327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05/02/2024 to 11/02/2024</v>
      </c>
      <c r="G19" s="176">
        <f>+G18+6</f>
        <v>45333</v>
      </c>
    </row>
    <row r="20" spans="1:9" ht="15.75" customHeight="1">
      <c r="A20" s="179">
        <v>5</v>
      </c>
      <c r="B20" s="179" t="s">
        <v>580</v>
      </c>
      <c r="C20" s="179"/>
      <c r="D20" s="180">
        <f>G19</f>
        <v>45333</v>
      </c>
      <c r="E20" s="181"/>
      <c r="F20" s="181"/>
      <c r="G20" s="176"/>
    </row>
    <row r="21" spans="1:9" ht="15.75" customHeight="1">
      <c r="A21" s="177"/>
      <c r="B21" s="178" t="s">
        <v>581</v>
      </c>
      <c r="C21" s="177"/>
      <c r="D21" s="373">
        <f>D20</f>
        <v>45333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45333</v>
      </c>
      <c r="F25" s="190">
        <v>45326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584</v>
      </c>
      <c r="D30" s="207"/>
      <c r="E30" s="163">
        <f>F34</f>
        <v>98536255482</v>
      </c>
      <c r="F30" s="281">
        <v>89320398230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585</v>
      </c>
      <c r="D31" s="210"/>
      <c r="E31" s="258">
        <f>F35</f>
        <v>13919.06</v>
      </c>
      <c r="F31" s="282">
        <v>13761.89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586</v>
      </c>
      <c r="D34" s="207"/>
      <c r="E34" s="163">
        <v>97073547708</v>
      </c>
      <c r="F34" s="281">
        <v>98536255482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587</v>
      </c>
      <c r="D35" s="205"/>
      <c r="E35" s="258">
        <v>14042.22</v>
      </c>
      <c r="F35" s="282">
        <v>13919.06</v>
      </c>
      <c r="G35" s="208"/>
      <c r="H35" s="208"/>
    </row>
    <row r="36" spans="1:9" ht="15.75" customHeight="1">
      <c r="A36" s="341">
        <v>3</v>
      </c>
      <c r="B36" s="342"/>
      <c r="C36" s="215" t="s">
        <v>575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576</v>
      </c>
      <c r="D37" s="220"/>
      <c r="E37" s="273">
        <f>E34-E30</f>
        <v>-1462707774</v>
      </c>
      <c r="F37" s="286">
        <v>9215857252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868892013</v>
      </c>
      <c r="F39" s="287">
        <v>1088855378</v>
      </c>
      <c r="G39" s="208"/>
      <c r="H39" s="208"/>
    </row>
    <row r="40" spans="1:9" ht="15.75" customHeight="1">
      <c r="A40" s="345">
        <v>3.2</v>
      </c>
      <c r="B40" s="346"/>
      <c r="C40" s="226" t="s">
        <v>583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578</v>
      </c>
      <c r="D41" s="225"/>
      <c r="E41" s="286">
        <v>-2331599787</v>
      </c>
      <c r="F41" s="286">
        <v>8127001874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577</v>
      </c>
      <c r="D45" s="225"/>
      <c r="E45" s="267">
        <f>E35/E31-1</f>
        <v>8.84829866384651E-3</v>
      </c>
      <c r="F45" s="292">
        <v>1.1420669689991669E-2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588</v>
      </c>
      <c r="D48" s="207"/>
      <c r="E48" s="301">
        <v>14042.22</v>
      </c>
      <c r="F48" s="296">
        <v>13919.06</v>
      </c>
      <c r="H48" s="208"/>
    </row>
    <row r="49" spans="1:8" ht="15.75" customHeight="1">
      <c r="A49" s="352">
        <v>5.2</v>
      </c>
      <c r="B49" s="353"/>
      <c r="C49" s="239" t="s">
        <v>589</v>
      </c>
      <c r="D49" s="240"/>
      <c r="E49" s="301">
        <v>11026.63</v>
      </c>
      <c r="F49" s="295">
        <v>11026.63</v>
      </c>
      <c r="G49" s="208"/>
      <c r="H49" s="208"/>
    </row>
    <row r="50" spans="1:8" ht="15.75" customHeight="1">
      <c r="A50" s="350">
        <v>6</v>
      </c>
      <c r="B50" s="351"/>
      <c r="C50" s="241" t="s">
        <v>574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590</v>
      </c>
      <c r="D51" s="244"/>
      <c r="E51" s="278">
        <v>22717.759999999998</v>
      </c>
      <c r="F51" s="278">
        <v>22717.759999999998</v>
      </c>
      <c r="G51" s="302"/>
      <c r="H51" s="208"/>
    </row>
    <row r="52" spans="1:8" ht="15.75" customHeight="1">
      <c r="A52" s="352">
        <v>6.2</v>
      </c>
      <c r="B52" s="353"/>
      <c r="C52" s="206" t="s">
        <v>591</v>
      </c>
      <c r="D52" s="238"/>
      <c r="E52" s="303">
        <f>E51*E35</f>
        <v>319007783.82719994</v>
      </c>
      <c r="F52" s="278">
        <v>316209864.50559998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579</v>
      </c>
      <c r="D53" s="245"/>
      <c r="E53" s="279">
        <f>E52/E34</f>
        <v>3.2862483277811627E-3</v>
      </c>
      <c r="F53" s="280">
        <v>3.2090712495500022E-3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592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4E/N/kktRSgWXnm6m84m1rTeBa0=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970AIdCRQVC1uPLCIRjiwMyRFNM=</DigestValue>
    </Reference>
  </SignedInfo>
  <SignatureValue>McqfzBK0dGabDaJB8VMVUFP8IlByYkb2a8RukkX1/QHUs/pR9/CH5hn8+fVe1T6An0A1usb2jlan
Kk9ZexpI9+vySdz9HwGqINrNh+DeKM0nFdoqx9YsbroYVdn9F1Z+/VEWQxUaKuFWG7+05kuOrGGq
pv2U36GgcE1etAVQ6xQ=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UFDs/JpwrZj3Z65oAPLhd1epo2Y=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zG2VJVZevwymlHGQDuo5Xp0xYjI=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VHHk80PnAL49Z8WSvrXrma0ErC4=</DigestValue>
      </Reference>
      <Reference URI="/xl/worksheets/sheet3.xml?ContentType=application/vnd.openxmlformats-officedocument.spreadsheetml.worksheet+xml">
        <DigestMethod Algorithm="http://www.w3.org/2000/09/xmldsig#sha1"/>
        <DigestValue>YjdGabesKW2tWQVLZmJbU7MSJ4U=</DigestValue>
      </Reference>
      <Reference URI="/xl/worksheets/sheet4.xml?ContentType=application/vnd.openxmlformats-officedocument.spreadsheetml.worksheet+xml">
        <DigestMethod Algorithm="http://www.w3.org/2000/09/xmldsig#sha1"/>
        <DigestValue>QwQ8OxfihHyOcjFvdrB/9j3w6T0=</DigestValue>
      </Reference>
      <Reference URI="/xl/worksheets/sheet5.xml?ContentType=application/vnd.openxmlformats-officedocument.spreadsheetml.worksheet+xml">
        <DigestMethod Algorithm="http://www.w3.org/2000/09/xmldsig#sha1"/>
        <DigestValue>S33VL/9/w1TDnbnT+VYjjs0l5OA=</DigestValue>
      </Reference>
      <Reference URI="/xl/worksheets/sheet6.xml?ContentType=application/vnd.openxmlformats-officedocument.spreadsheetml.worksheet+xml">
        <DigestMethod Algorithm="http://www.w3.org/2000/09/xmldsig#sha1"/>
        <DigestValue>3bC2TQIbB7ry1r3B0JaVs8SbsZU=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2024-02-15T07:30:41Z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2024-02-15T07:30:41Z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jwf9rRTCft8tWqwZG9OKbTf0B1o=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K3gnt5nanxNlbbbnlfqp7i9jLtU=</DigestValue>
    </Reference>
  </SignedInfo>
  <SignatureValue>N65Ylp7BD+ZhGem8mF3PGbBUCOUq/XfiW7Xxeva6cS6HfEvEtg/NYFX1ehHJKAqUtIPGCf/+whNv
VTmUohPCIq1yytPhXm7Jfm8BNbIPVCKMKOPNzNe8iJ6uqRRjnqCvM19MwDDSyVHmojVR2uWm1qMc
ABJ0D0HMp/ZaUv2kofc=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UFDs/JpwrZj3Z65oAPLhd1epo2Y=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zG2VJVZevwymlHGQDuo5Xp0xYjI=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VHHk80PnAL49Z8WSvrXrma0ErC4=</DigestValue>
      </Reference>
      <Reference URI="/xl/worksheets/sheet3.xml?ContentType=application/vnd.openxmlformats-officedocument.spreadsheetml.worksheet+xml">
        <DigestMethod Algorithm="http://www.w3.org/2000/09/xmldsig#sha1"/>
        <DigestValue>YjdGabesKW2tWQVLZmJbU7MSJ4U=</DigestValue>
      </Reference>
      <Reference URI="/xl/worksheets/sheet4.xml?ContentType=application/vnd.openxmlformats-officedocument.spreadsheetml.worksheet+xml">
        <DigestMethod Algorithm="http://www.w3.org/2000/09/xmldsig#sha1"/>
        <DigestValue>QwQ8OxfihHyOcjFvdrB/9j3w6T0=</DigestValue>
      </Reference>
      <Reference URI="/xl/worksheets/sheet5.xml?ContentType=application/vnd.openxmlformats-officedocument.spreadsheetml.worksheet+xml">
        <DigestMethod Algorithm="http://www.w3.org/2000/09/xmldsig#sha1"/>
        <DigestValue>S33VL/9/w1TDnbnT+VYjjs0l5OA=</DigestValue>
      </Reference>
      <Reference URI="/xl/worksheets/sheet6.xml?ContentType=application/vnd.openxmlformats-officedocument.spreadsheetml.worksheet+xml">
        <DigestMethod Algorithm="http://www.w3.org/2000/09/xmldsig#sha1"/>
        <DigestValue>3bC2TQIbB7ry1r3B0JaVs8SbsZU=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2024-02-15T10:19:13Z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2024-02-15T10:19:13Z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2024-02-15T07:02:03Z</dcterms:modified>
</cp:coreProperties>
</file>