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QUY\Q4.2023\"/>
    </mc:Choice>
  </mc:AlternateContent>
  <bookViews>
    <workbookView xWindow="0" yWindow="0" windowWidth="24000" windowHeight="8400" tabRatio="944" firstSheet="2" activeTab="4"/>
  </bookViews>
  <sheets>
    <sheet name="ngay thang" sheetId="19"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 name="BC Han muc nuoc ngoai" sheetId="20" r:id="rId12"/>
    <sheet name="BC TS DT nuoc ngoai" sheetId="21" r:id="rId13"/>
    <sheet name="BCKetQuaHoatDong DT nuoc ngoai" sheetId="22" r:id="rId14"/>
    <sheet name="BCDanhMucDauTu DT nuoc ngoai" sheetId="23" r:id="rId15"/>
  </sheets>
  <externalReferences>
    <externalReference r:id="rId16"/>
  </externalReferences>
  <definedNames>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2" hidden="1">#REF!</definedName>
    <definedName name="_xlnm._FilterDatabase" localSheetId="4" hidden="1">BCtinhhinhtaichinh!$F$14:$F$60</definedName>
    <definedName name="_xlnm._FilterDatabase" localSheetId="9" hidden="1">Khac_06030!$G$17:$I$38</definedName>
    <definedName name="_xlnm._FilterDatabase" localSheetId="1" hidden="1">#REF!</definedName>
    <definedName name="_xlnm._FilterDatabase" hidden="1">#REF!</definedName>
    <definedName name="holiday">[1]ACC!$O$8:$O$100</definedName>
    <definedName name="_xlnm.Print_Area" localSheetId="11">'BC Han muc nuoc ngoai'!$A$1:$D$40</definedName>
    <definedName name="_xlnm.Print_Area" localSheetId="12">'BC TS DT nuoc ngoai'!$A$1:$G$44</definedName>
    <definedName name="_xlnm.Print_Area" localSheetId="14">'BCDanhMucDauTu DT nuoc ngoai'!$A$1:$H$51</definedName>
    <definedName name="_xlnm.Print_Area" localSheetId="7">BCDanhMucDauTu_06029!$A$1:$G$79</definedName>
    <definedName name="_xlnm.Print_Area" localSheetId="10">BCHoatDongVay_06026!$A$1:$K$38</definedName>
    <definedName name="_xlnm.Print_Area" localSheetId="13">'BCKetQuaHoatDong DT nuoc ngoai'!$A$1:$G$41</definedName>
    <definedName name="_xlnm.Print_Area" localSheetId="6">BCKetQuaHoatDong_06028!$A$1:$F$67</definedName>
    <definedName name="_xlnm.Print_Area" localSheetId="2">BCLCTT_06106!$A$1:$E$70</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12">'BC TS DT nuoc ngoai'!$13:$13</definedName>
    <definedName name="_xlnm.Print_Titles" localSheetId="14">'BCDanhMucDauTu DT nuoc ngoai'!$12:$12</definedName>
    <definedName name="_xlnm.Print_Titles" localSheetId="7">BCDanhMucDauTu_06029!$13:$13</definedName>
    <definedName name="_xlnm.Print_Titles" localSheetId="13">'BCKetQuaHoatDong DT nuoc ngoai'!$12:$12</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workbook>
</file>

<file path=xl/calcChain.xml><?xml version="1.0" encoding="utf-8"?>
<calcChain xmlns="http://schemas.openxmlformats.org/spreadsheetml/2006/main">
  <c r="F17" i="9" l="1"/>
  <c r="F18" i="9"/>
  <c r="F19" i="9"/>
  <c r="F30" i="9"/>
  <c r="F33" i="9"/>
  <c r="F34" i="9"/>
  <c r="F36" i="9"/>
  <c r="F37" i="9"/>
  <c r="F38" i="9"/>
  <c r="F40" i="9"/>
  <c r="F42" i="9"/>
  <c r="F43" i="9"/>
  <c r="F44" i="9"/>
  <c r="F45" i="9"/>
  <c r="F46" i="9"/>
  <c r="F47" i="9"/>
  <c r="F50" i="9"/>
  <c r="F51" i="9"/>
  <c r="F52" i="9"/>
  <c r="F54" i="9"/>
  <c r="F55" i="9"/>
  <c r="F56" i="9"/>
  <c r="F57" i="9"/>
  <c r="F15" i="9"/>
  <c r="K16" i="9" l="1"/>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15" i="9"/>
  <c r="F17" i="11" l="1"/>
  <c r="F18" i="11"/>
  <c r="F19" i="11"/>
  <c r="F20" i="11"/>
  <c r="F21" i="11"/>
  <c r="F22" i="11"/>
  <c r="F23" i="11"/>
  <c r="F24" i="11"/>
  <c r="F25" i="11"/>
  <c r="F26" i="11"/>
  <c r="F27" i="11"/>
  <c r="F28" i="11"/>
  <c r="F29" i="11"/>
  <c r="F30" i="11"/>
  <c r="F31" i="11"/>
  <c r="F32" i="11"/>
  <c r="F33" i="11"/>
  <c r="F34" i="11"/>
  <c r="F35" i="11"/>
  <c r="F16" i="11"/>
  <c r="E33" i="29"/>
  <c r="E18" i="29"/>
  <c r="D33" i="29"/>
  <c r="D18" i="29"/>
  <c r="B10" i="29" l="1"/>
  <c r="D35" i="11" l="1"/>
  <c r="D38" i="11" s="1"/>
  <c r="D44" i="11" s="1"/>
  <c r="F42" i="11"/>
  <c r="F53" i="11"/>
  <c r="F55" i="11"/>
  <c r="A5" i="29"/>
  <c r="A5" i="16"/>
  <c r="A5" i="17"/>
  <c r="A5" i="9"/>
  <c r="A5" i="10"/>
  <c r="A5" i="11"/>
  <c r="F38" i="11" l="1"/>
  <c r="F44" i="11" s="1"/>
  <c r="F64" i="11" s="1"/>
  <c r="G44" i="11" s="1"/>
  <c r="F63" i="11"/>
  <c r="G38" i="11" l="1"/>
  <c r="G20" i="11" l="1"/>
  <c r="G24" i="11"/>
  <c r="G28" i="11"/>
  <c r="G32" i="11"/>
  <c r="G17" i="11"/>
  <c r="G21" i="11"/>
  <c r="G25" i="11"/>
  <c r="G29" i="11"/>
  <c r="G33" i="11"/>
  <c r="G18" i="11"/>
  <c r="G22" i="11"/>
  <c r="G26" i="11"/>
  <c r="G30" i="11"/>
  <c r="G34" i="11"/>
  <c r="G19" i="11"/>
  <c r="G23" i="11"/>
  <c r="G27" i="11"/>
  <c r="G31" i="11"/>
  <c r="G16" i="11"/>
  <c r="G57" i="11"/>
  <c r="G56" i="11"/>
  <c r="G50" i="11"/>
  <c r="G53" i="11"/>
  <c r="G42" i="11"/>
  <c r="G35" i="11"/>
  <c r="G55" i="11"/>
  <c r="G63" i="11"/>
  <c r="D10" i="8" l="1"/>
  <c r="A5" i="8"/>
  <c r="C10" i="12"/>
  <c r="A5" i="12"/>
  <c r="D10" i="28"/>
  <c r="A5" i="28"/>
  <c r="C10" i="11"/>
  <c r="C10" i="10"/>
  <c r="C10" i="9"/>
  <c r="B10" i="17"/>
  <c r="B10" i="16"/>
  <c r="B3" i="19" l="1"/>
  <c r="B4" i="19" l="1"/>
  <c r="B5" i="19" l="1"/>
  <c r="A5" i="20"/>
  <c r="A4" i="21" s="1"/>
  <c r="A4" i="23"/>
  <c r="A4" i="22"/>
  <c r="C10" i="20"/>
  <c r="C9" i="21" s="1"/>
  <c r="C9" i="22" s="1"/>
  <c r="C9" i="23" s="1"/>
  <c r="C4" i="19" l="1"/>
  <c r="C3" i="19"/>
  <c r="C6" i="19" l="1"/>
  <c r="C7" i="19"/>
  <c r="B2" i="19" l="1"/>
  <c r="C2" i="19"/>
  <c r="C5" i="19" l="1"/>
</calcChain>
</file>

<file path=xl/sharedStrings.xml><?xml version="1.0" encoding="utf-8"?>
<sst xmlns="http://schemas.openxmlformats.org/spreadsheetml/2006/main" count="1082" uniqueCount="722">
  <si>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</si>
  <si>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</si>
  <si>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</si>
  <si>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</si>
  <si>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</si>
  <si>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</si>
  <si>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</si>
  <si>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</si>
  <si>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</si>
  <si>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</si>
  <si>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</si>
  <si>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</si>
  <si>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</si>
  <si>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</si>
  <si>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</si>
  <si>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</si>
  <si>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</si>
  <si>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</si>
  <si>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</si>
  <si>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</si>
  <si>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</si>
  <si>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</si>
  <si>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</si>
  <si>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</si>
  <si>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</si>
  <si>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</si>
  <si>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</si>
  <si>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</si>
  <si>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</si>
  <si>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</si>
  <si>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</si>
  <si>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</si>
  <si>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</si>
  <si>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</si>
  <si>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</si>
  <si>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</si>
  <si>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</si>
  <si>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</si>
  <si>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</si>
  <si>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</si>
  <si>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</si>
  <si>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</si>
  <si>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</si>
  <si>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</si>
  <si>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</si>
  <si>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</si>
  <si>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</si>
  <si>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</si>
  <si>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</si>
  <si>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</si>
  <si>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</si>
  <si>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</si>
  <si>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</si>
  <si>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</si>
  <si>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</si>
  <si>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</si>
  <si>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</si>
  <si>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</si>
  <si>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</si>
  <si>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</si>
  <si>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</si>
  <si>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</si>
  <si>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</si>
  <si>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</si>
  <si>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</si>
  <si>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</si>
  <si>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</si>
  <si>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</si>
  <si>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</si>
  <si>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</si>
  <si>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</si>
  <si>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</si>
  <si>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</si>
  <si>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</si>
  <si>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</si>
  <si>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</si>
  <si>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</si>
  <si>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</si>
  <si>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</si>
  <si>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</si>
  <si>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</si>
  <si>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</si>
  <si>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</si>
  <si>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</si>
  <si>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</si>
  <si>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</si>
  <si>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</si>
  <si>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</si>
  <si>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</si>
  <si>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</si>
  <si>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</si>
  <si>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</si>
  <si>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</si>
  <si>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</si>
  <si>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</si>
  <si>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</si>
  <si>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</si>
  <si>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</si>
  <si>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</si>
  <si>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</si>
  <si>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</si>
  <si>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</si>
  <si>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</si>
  <si>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</si>
  <si>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</si>
  <si>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</si>
  <si>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</si>
  <si>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</si>
  <si>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</si>
  <si>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</si>
  <si>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</si>
  <si>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</si>
  <si>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</si>
  <si>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</si>
  <si>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</si>
  <si>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</si>
  <si>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</si>
  <si>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</si>
  <si>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</si>
  <si>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</si>
  <si>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</si>
  <si>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</si>
  <si>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</si>
  <si>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</si>
  <si>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</si>
  <si>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</si>
  <si>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</si>
  <si>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</si>
  <si>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</si>
  <si>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</si>
  <si>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</si>
  <si>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</si>
  <si>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</si>
  <si>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</si>
  <si>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</si>
  <si>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</si>
  <si>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</si>
  <si>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</si>
  <si>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</si>
  <si>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</si>
  <si>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</si>
  <si>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</si>
  <si>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</si>
  <si>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</si>
  <si>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</si>
  <si>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</si>
  <si>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</si>
  <si>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</si>
  <si>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</si>
  <si>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</si>
  <si>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</si>
  <si>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</si>
  <si>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</si>
  <si>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</si>
  <si>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</si>
  <si>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</si>
  <si>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</si>
  <si>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</si>
  <si>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</si>
  <si>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</si>
  <si>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</si>
  <si>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</si>
  <si>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</si>
  <si>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</si>
  <si>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</si>
  <si>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</si>
  <si>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</si>
  <si>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</si>
  <si>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</si>
  <si>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</si>
  <si>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</si>
  <si>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</si>
  <si>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</si>
  <si>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</si>
  <si>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</si>
  <si>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</si>
  <si>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</si>
  <si>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</si>
  <si>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</si>
  <si>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</si>
  <si>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</si>
  <si>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</si>
  <si>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</si>
  <si>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</si>
  <si>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</si>
  <si>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</si>
  <si>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</si>
  <si>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</si>
  <si>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</si>
  <si>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</si>
  <si>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</si>
  <si>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</si>
  <si>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</si>
  <si>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</si>
  <si>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</si>
  <si>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</si>
  <si>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</si>
  <si>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</si>
  <si>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</si>
  <si>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</si>
  <si>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</si>
  <si>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</si>
  <si>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</si>
  <si>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</si>
  <si>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</si>
  <si>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</si>
  <si>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</si>
  <si>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</si>
  <si>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</si>
  <si>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</si>
  <si>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</si>
  <si>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</si>
  <si>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</si>
  <si>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</si>
  <si>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</si>
  <si>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</si>
  <si>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</si>
  <si>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</si>
  <si>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</si>
  <si>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</si>
  <si>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</si>
  <si>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</si>
  <si>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</si>
  <si>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</si>
  <si>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</si>
  <si>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</si>
  <si>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</si>
  <si>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</si>
  <si>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</si>
  <si>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</si>
  <si>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</si>
  <si>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</si>
  <si>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</si>
  <si>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</si>
  <si>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</si>
  <si>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</si>
  <si>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</si>
  <si>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</si>
  <si>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</si>
  <si>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</si>
  <si>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</si>
  <si>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</si>
  <si>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</si>
  <si>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</si>
  <si>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</si>
  <si>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</si>
  <si>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</si>
  <si>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</si>
  <si>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</si>
  <si>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</si>
  <si>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</si>
  <si>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</si>
  <si>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</si>
  <si>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</si>
  <si>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</si>
  <si>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</si>
  <si>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</si>
  <si>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</si>
  <si>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</si>
  <si>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</si>
  <si>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</si>
  <si>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</si>
  <si>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</si>
  <si>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</si>
  <si>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</si>
  <si>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</si>
  <si>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</si>
  <si>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</si>
  <si>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</si>
  <si>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</si>
  <si>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</si>
  <si>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</si>
  <si>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</si>
  <si>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</si>
  <si>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</si>
  <si>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</si>
  <si>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</si>
  <si>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</si>
  <si>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</si>
  <si>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</si>
  <si>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</si>
  <si>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</si>
  <si>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</si>
  <si>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</si>
  <si>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</si>
  <si>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</si>
  <si>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</si>
  <si>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</si>
  <si>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</si>
  <si>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</si>
  <si>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</si>
  <si>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</si>
  <si>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</si>
  <si>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</si>
  <si>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</si>
  <si>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</si>
  <si>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</si>
  <si>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</si>
  <si>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</si>
  <si>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</si>
  <si>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</si>
  <si>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</si>
  <si>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</si>
  <si>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</si>
  <si>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</si>
  <si>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</si>
  <si>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</si>
  <si>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</si>
  <si>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</si>
  <si>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</si>
  <si>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</si>
  <si>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</si>
  <si>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</si>
  <si>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</si>
  <si>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</si>
  <si>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</si>
  <si>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</si>
  <si>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</si>
  <si>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</si>
  <si>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</si>
  <si>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</si>
  <si>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</si>
  <si>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</si>
  <si>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</si>
  <si>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</si>
  <si>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</si>
  <si>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</si>
  <si>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</si>
  <si>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</si>
  <si>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</si>
  <si>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</si>
  <si>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</si>
  <si>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</si>
  <si>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</si>
  <si>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</si>
  <si>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</si>
  <si>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</si>
  <si>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</si>
  <si>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</si>
  <si>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</si>
  <si>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</si>
  <si>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</si>
  <si>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</si>
  <si>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</si>
  <si>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</si>
  <si>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</si>
  <si>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</si>
  <si>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</si>
  <si>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</si>
  <si>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</si>
  <si>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</si>
  <si>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</si>
  <si>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</si>
  <si>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</si>
  <si>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</si>
  <si>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</si>
  <si>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</si>
  <si>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</si>
  <si>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</si>
  <si>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</si>
  <si>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</si>
  <si>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</si>
  <si>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</si>
  <si>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</si>
  <si>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</si>
  <si>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</si>
  <si>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</si>
  <si>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</si>
  <si>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</si>
  <si>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</si>
  <si>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</si>
  <si>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</si>
  <si>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</si>
  <si>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</si>
  <si>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</si>
  <si>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</si>
  <si>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</si>
  <si>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</si>
  <si>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</si>
  <si>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</si>
  <si>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</si>
  <si>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</si>
  <si>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</si>
  <si>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</si>
  <si>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</si>
  <si>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</si>
  <si>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</si>
  <si>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</si>
  <si>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</si>
  <si>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</si>
  <si>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</si>
  <si>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</si>
  <si>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</si>
  <si>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</si>
  <si>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</si>
  <si>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</si>
  <si>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</si>
  <si>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</si>
  <si>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</si>
  <si>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</si>
  <si>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</si>
  <si>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</si>
  <si>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</si>
  <si>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</si>
  <si>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</si>
  <si>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</si>
  <si>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</si>
  <si>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</si>
  <si>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</si>
  <si>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</si>
  <si>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</si>
  <si>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</si>
  <si>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</si>
  <si>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</si>
  <si>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</si>
  <si>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</si>
  <si>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</si>
  <si>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</si>
  <si>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</si>
  <si>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</si>
  <si>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</si>
  <si>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</si>
  <si>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</si>
  <si>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</si>
  <si>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</si>
  <si>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</si>
  <si>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</si>
  <si>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</si>
  <si>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</si>
  <si>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</si>
  <si>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</si>
  <si>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</si>
  <si>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</si>
  <si>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</si>
  <si>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</si>
  <si>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</si>
  <si>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</si>
  <si>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</si>
  <si>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</si>
  <si>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</si>
  <si>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</si>
  <si>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</si>
  <si>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</si>
  <si>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</si>
  <si>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</si>
  <si>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</si>
  <si>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</si>
  <si>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</si>
  <si>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</si>
  <si>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</si>
  <si>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</si>
  <si>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</si>
  <si>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</si>
  <si>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</si>
  <si>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</si>
  <si>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</si>
  <si>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</si>
  <si>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</si>
  <si>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</si>
  <si>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</si>
  <si>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</si>
  <si>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</si>
  <si>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</si>
  <si>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</si>
  <si>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</si>
  <si>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</si>
  <si>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</si>
  <si>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</si>
  <si>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</si>
  <si>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</si>
  <si>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</si>
  <si>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</si>
  <si>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</si>
  <si>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</si>
  <si>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</si>
  <si>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</si>
  <si>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cùng kỳ năm trước</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</si>
  <si>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</si>
  <si>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</si>
  <si>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</si>
  <si>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</si>
  <si>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</si>
  <si>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</si>
  <si>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</si>
  <si>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</si>
  <si>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</si>
  <si>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</si>
  <si>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</si>
  <si>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</si>
  <si>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</si>
  <si>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</si>
  <si>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</si>
  <si>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</si>
  <si>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</si>
  <si>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</si>
  <si>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</si>
  <si>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</si>
  <si>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</si>
  <si>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</si>
  <si>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</si>
  <si>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</si>
  <si>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</si>
  <si>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</si>
  <si>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</si>
  <si>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</si>
  <si>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</si>
  <si>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</si>
  <si>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</si>
  <si>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</si>
  <si>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</si>
  <si>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</si>
  <si>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</si>
  <si>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</si>
  <si>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</si>
  <si>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</si>
  <si>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</si>
  <si>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</si>
  <si>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</si>
  <si>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</si>
  <si>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</si>
  <si>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</si>
  <si>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</si>
  <si>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</si>
  <si>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</si>
  <si>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</si>
  <si>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</si>
  <si>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</si>
  <si>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</si>
  <si>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</si>
  <si>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</si>
  <si>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</si>
  <si>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</si>
  <si>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</si>
  <si>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</si>
  <si>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</si>
  <si>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</si>
  <si>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</si>
  <si>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</si>
  <si>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</si>
  <si>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</si>
  <si>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</si>
  <si>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</si>
  <si>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</si>
  <si>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</si>
  <si>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</si>
  <si>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</si>
  <si>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</si>
  <si>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</si>
  <si>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</si>
  <si>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</si>
  <si>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</si>
  <si>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</si>
  <si>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</si>
  <si>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</si>
  <si>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</si>
  <si>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</si>
  <si>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</si>
  <si>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</si>
  <si>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</si>
  <si>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</si>
  <si>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</si>
  <si>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</si>
  <si>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</si>
  <si>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</si>
  <si>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</si>
  <si>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</si>
  <si>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</si>
  <si>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</si>
  <si>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</si>
  <si>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</si>
  <si>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</si>
  <si>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</si>
  <si>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</si>
  <si>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</si>
  <si>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</si>
  <si>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</si>
  <si>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</si>
  <si>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</si>
  <si>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</si>
  <si>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</si>
  <si>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</si>
  <si>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</si>
  <si>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</si>
  <si>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</si>
  <si>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</si>
  <si>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</si>
  <si>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</si>
  <si>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</si>
  <si>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</si>
  <si>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</si>
  <si>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</si>
  <si>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</si>
  <si>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</si>
  <si>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</si>
  <si>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</si>
  <si>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</si>
  <si>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</si>
  <si>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</si>
  <si>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</si>
  <si>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</si>
  <si>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</si>
  <si>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</si>
  <si>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</si>
  <si>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</si>
  <si>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</si>
  <si>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</si>
  <si>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</si>
  <si>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</si>
  <si>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</si>
  <si>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</si>
  <si>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</si>
  <si>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</si>
  <si>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</si>
  <si>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</si>
  <si>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</si>
  <si>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</si>
  <si>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</si>
  <si>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</si>
  <si>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</si>
  <si>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</si>
  <si>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</si>
  <si>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</si>
  <si>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</si>
  <si>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</si>
  <si>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</si>
  <si>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</si>
  <si>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</si>
  <si>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</si>
  <si>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</si>
  <si>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</si>
  <si>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</si>
  <si>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</si>
  <si>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</si>
  <si>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</si>
  <si>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</si>
  <si>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</si>
  <si>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</si>
  <si>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</si>
  <si>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</si>
  <si>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</si>
  <si>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</si>
  <si>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</si>
  <si>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t>Năm 2022
Year 2022</t>
  </si>
  <si>
    <r>
      <t xml:space="preserve">Công Ty Cổ phần Quản lý Quỹ Kỹ Thương
</t>
    </r>
    <r>
      <rPr>
        <sz val="10"/>
        <rFont val="Tahoma"/>
        <family val="2"/>
      </rPr>
      <t>Techcom Real estate Equity Fund</t>
    </r>
  </si>
  <si>
    <t>Quỹ Đầu tư Cổ phiếu bất động sản Techcom
Techcom Real estate Equity Fund</t>
  </si>
  <si>
    <r>
      <t xml:space="preserve">Quỹ Đầu tư Cổ phiếu bất động sản Techcom
</t>
    </r>
    <r>
      <rPr>
        <sz val="10"/>
        <rFont val="Tahoma"/>
        <family val="2"/>
      </rPr>
      <t>Techcom Real estate Equity Fund</t>
    </r>
  </si>
  <si>
    <t>Năm 2023
Year 2023</t>
  </si>
  <si>
    <t>Quartly</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</si>
  <si>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</si>
  <si>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</si>
  <si>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</si>
  <si>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</si>
  <si>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</si>
  <si>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</si>
  <si>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</si>
  <si>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</si>
  <si>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</si>
  <si>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</si>
  <si>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</si>
  <si>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</si>
  <si>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</si>
  <si>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</si>
  <si>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</si>
  <si>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</si>
  <si>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</si>
  <si>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</si>
  <si>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</si>
  <si>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</si>
  <si>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</si>
  <si>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</si>
  <si>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</si>
  <si>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</si>
  <si>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</si>
  <si>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</si>
  <si>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</si>
  <si>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</si>
  <si>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</si>
  <si>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</si>
  <si>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</si>
  <si>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</si>
  <si>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</si>
  <si>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</si>
  <si>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</si>
  <si>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</si>
  <si>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</si>
  <si>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</si>
  <si>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</si>
  <si>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</si>
  <si>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Kỳ trước
Last quarter</t>
  </si>
  <si>
    <t>Kỳ này 
 This quarter</t>
  </si>
  <si>
    <t>KỲ BÁO CÁO/ THIS PERIOD
30/09/2023</t>
  </si>
  <si>
    <t>Đại diện được quyền của Ngân hàng giám sát</t>
  </si>
  <si>
    <t>Đại diện được ủy quyền của Công ty quản lý Quỹ</t>
  </si>
  <si>
    <t xml:space="preserve">                                                   Đại diện được ủy quyền của Công ty quản lý Quỹ</t>
  </si>
  <si>
    <r>
      <rPr>
        <b/>
        <sz val="8"/>
        <rFont val="Tahoma"/>
        <family val="2"/>
      </rPr>
      <t>Ngày 10 tháng 1 năm 2024</t>
    </r>
    <r>
      <rPr>
        <sz val="8"/>
        <rFont val="Tahoma"/>
        <family val="2"/>
      </rPr>
      <t xml:space="preserve">
10 Jan 2024</t>
    </r>
  </si>
  <si>
    <t>KỲ BÁO CÁO/ THIS PERIOD
31/12/2023</t>
  </si>
  <si>
    <t>Ngày 30 tháng 09 năm 2023
As at 30 Sep 2023</t>
  </si>
  <si>
    <t>Tại ngày 31 tháng 12 năm 2023/As at 31 Dec 2023</t>
  </si>
  <si>
    <t>Quý 4 năm 2023/Quarter 4 2023</t>
  </si>
  <si>
    <t>Ngày 31 tháng 12 năm 2023
/As at 31 Dec 2023</t>
  </si>
  <si>
    <t xml:space="preserve"> - </t>
  </si>
  <si>
    <r>
      <t xml:space="preserve">Quyền mua      DXG      
</t>
    </r>
    <r>
      <rPr>
        <i/>
        <sz val="10"/>
        <rFont val="Tahoma"/>
        <family val="2"/>
      </rPr>
      <t>Rights</t>
    </r>
  </si>
  <si>
    <t>CTD</t>
  </si>
  <si>
    <t>CEO</t>
  </si>
  <si>
    <t>CTR</t>
  </si>
  <si>
    <t>DXG</t>
  </si>
  <si>
    <t>DXS</t>
  </si>
  <si>
    <t>HDG</t>
  </si>
  <si>
    <t>HHV</t>
  </si>
  <si>
    <t>SZC</t>
  </si>
  <si>
    <t>HPG</t>
  </si>
  <si>
    <t>VIC</t>
  </si>
  <si>
    <t>IDC</t>
  </si>
  <si>
    <t>KBC</t>
  </si>
  <si>
    <t>KDH</t>
  </si>
  <si>
    <t>NLG</t>
  </si>
  <si>
    <t>PDR</t>
  </si>
  <si>
    <t>VRE</t>
  </si>
  <si>
    <t>VHM</t>
  </si>
  <si>
    <t>GEX</t>
  </si>
  <si>
    <t>PTB</t>
  </si>
  <si>
    <t>KỲ TRƯỚC/ LAST PERIOD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</si>
</sst>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8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9.5"/>
      <color theme="1"/>
      <name val="Tahoma"/>
      <family val="2"/>
    </font>
    <font>
      <sz val="11"/>
      <color theme="1"/>
      <name val="Times New Roman"/>
      <family val="1"/>
    </font>
    <font>
      <sz val="9.5"/>
      <color theme="1"/>
      <name val="Tahoma"/>
      <family val="2"/>
    </font>
    <font>
      <b/>
      <sz val="8"/>
      <color theme="1"/>
      <name val="Tahoma"/>
      <family val="2"/>
    </font>
    <font>
      <sz val="8"/>
      <color rgb="FFC00000"/>
      <name val="Tahoma"/>
      <family val="2"/>
    </font>
    <font>
      <b/>
      <i/>
      <sz val="8"/>
      <name val="Tahoma"/>
      <family val="2"/>
    </font>
    <font>
      <sz val="8"/>
      <color theme="1"/>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5">
    <xf numFmtId="0" fontId="0" fillId="0" borderId="0"/>
    <xf numFmtId="169" fontId="14" fillId="0" borderId="0" quotePrefix="1" applyFont="0" applyFill="0" applyBorder="0" applyAlignment="0">
      <protection locked="0"/>
    </xf>
    <xf numFmtId="169" fontId="32" fillId="0" borderId="0" applyFont="0" applyFill="0" applyBorder="0" applyAlignment="0" applyProtection="0"/>
    <xf numFmtId="169" fontId="20" fillId="0" borderId="0" applyFont="0" applyFill="0" applyBorder="0" applyAlignment="0" applyProtection="0"/>
    <xf numFmtId="169" fontId="3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9" fillId="0" borderId="0"/>
    <xf numFmtId="9" fontId="14" fillId="0" borderId="0" quotePrefix="1" applyFont="0" applyFill="0" applyBorder="0" applyAlignment="0">
      <protection locked="0"/>
    </xf>
    <xf numFmtId="9" fontId="32"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3" fontId="42" fillId="0" borderId="0" applyFont="0" applyFill="0" applyBorder="0" applyAlignment="0" applyProtection="0"/>
    <xf numFmtId="0" fontId="43" fillId="0" borderId="0" applyNumberFormat="0" applyFill="0" applyBorder="0" applyAlignment="0" applyProtection="0"/>
    <xf numFmtId="174" fontId="43" fillId="0" borderId="0" applyNumberFormat="0" applyFill="0" applyBorder="0" applyAlignment="0" applyProtection="0"/>
    <xf numFmtId="174" fontId="43" fillId="0" borderId="0" applyNumberFormat="0" applyFill="0" applyBorder="0" applyAlignment="0" applyProtection="0"/>
    <xf numFmtId="175" fontId="44" fillId="0" borderId="0" applyBorder="0"/>
    <xf numFmtId="0" fontId="14" fillId="0" borderId="0"/>
    <xf numFmtId="0" fontId="45"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46" fillId="0" borderId="0" applyFont="0" applyFill="0" applyBorder="0" applyAlignment="0" applyProtection="0"/>
    <xf numFmtId="177" fontId="47" fillId="0" borderId="0" applyFont="0" applyFill="0" applyBorder="0" applyAlignment="0" applyProtection="0"/>
    <xf numFmtId="38" fontId="46" fillId="0" borderId="0" applyFont="0" applyFill="0" applyBorder="0" applyAlignment="0" applyProtection="0"/>
    <xf numFmtId="41" fontId="48" fillId="0" borderId="0" applyFont="0" applyFill="0" applyBorder="0" applyAlignment="0" applyProtection="0"/>
    <xf numFmtId="9" fontId="49" fillId="0" borderId="0" applyFont="0" applyFill="0" applyBorder="0" applyAlignment="0" applyProtection="0"/>
    <xf numFmtId="165" fontId="50" fillId="0" borderId="0" applyFont="0" applyFill="0" applyBorder="0" applyAlignment="0" applyProtection="0"/>
    <xf numFmtId="0" fontId="51"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52" fillId="0" borderId="0"/>
    <xf numFmtId="0" fontId="14" fillId="0" borderId="0" applyNumberFormat="0" applyFill="0" applyBorder="0" applyAlignment="0" applyProtection="0"/>
    <xf numFmtId="0" fontId="53" fillId="0" borderId="0"/>
    <xf numFmtId="0" fontId="53" fillId="0" borderId="0"/>
    <xf numFmtId="0" fontId="54" fillId="0" borderId="0">
      <alignment vertical="top"/>
    </xf>
    <xf numFmtId="166" fontId="55" fillId="0" borderId="0" applyFont="0" applyFill="0" applyBorder="0" applyAlignment="0" applyProtection="0"/>
    <xf numFmtId="0" fontId="56" fillId="0" borderId="0" applyNumberFormat="0" applyFill="0" applyBorder="0" applyAlignment="0" applyProtection="0"/>
    <xf numFmtId="166" fontId="55" fillId="0" borderId="0" applyFont="0" applyFill="0" applyBorder="0" applyAlignment="0" applyProtection="0"/>
    <xf numFmtId="173" fontId="42" fillId="0" borderId="0" applyFont="0" applyFill="0" applyBorder="0" applyAlignment="0" applyProtection="0"/>
    <xf numFmtId="43" fontId="42" fillId="0" borderId="0" applyFont="0" applyFill="0" applyBorder="0" applyAlignment="0" applyProtection="0"/>
    <xf numFmtId="178" fontId="55" fillId="0" borderId="0" applyFont="0" applyFill="0" applyBorder="0" applyAlignment="0" applyProtection="0"/>
    <xf numFmtId="41" fontId="42" fillId="0" borderId="0" applyFont="0" applyFill="0" applyBorder="0" applyAlignment="0" applyProtection="0"/>
    <xf numFmtId="166" fontId="55" fillId="0" borderId="0" applyFont="0" applyFill="0" applyBorder="0" applyAlignment="0" applyProtection="0"/>
    <xf numFmtId="178" fontId="55" fillId="0" borderId="0" applyFont="0" applyFill="0" applyBorder="0" applyAlignment="0" applyProtection="0"/>
    <xf numFmtId="43" fontId="42" fillId="0" borderId="0" applyFont="0" applyFill="0" applyBorder="0" applyAlignment="0" applyProtection="0"/>
    <xf numFmtId="179" fontId="55" fillId="0" borderId="0" applyFont="0" applyFill="0" applyBorder="0" applyAlignment="0" applyProtection="0"/>
    <xf numFmtId="41" fontId="42" fillId="0" borderId="0" applyFont="0" applyFill="0" applyBorder="0" applyAlignment="0" applyProtection="0"/>
    <xf numFmtId="43" fontId="42" fillId="0" borderId="0" applyFont="0" applyFill="0" applyBorder="0" applyAlignment="0" applyProtection="0"/>
    <xf numFmtId="179" fontId="55" fillId="0" borderId="0" applyFont="0" applyFill="0" applyBorder="0" applyAlignment="0" applyProtection="0"/>
    <xf numFmtId="178" fontId="55" fillId="0" borderId="0" applyFont="0" applyFill="0" applyBorder="0" applyAlignment="0" applyProtection="0"/>
    <xf numFmtId="41" fontId="42" fillId="0" borderId="0" applyFont="0" applyFill="0" applyBorder="0" applyAlignment="0" applyProtection="0"/>
    <xf numFmtId="173" fontId="42" fillId="0" borderId="0" applyFont="0" applyFill="0" applyBorder="0" applyAlignment="0" applyProtection="0"/>
    <xf numFmtId="166" fontId="55" fillId="0" borderId="0" applyFont="0" applyFill="0" applyBorder="0" applyAlignment="0" applyProtection="0"/>
    <xf numFmtId="41" fontId="42" fillId="0" borderId="0" applyFont="0" applyFill="0" applyBorder="0" applyAlignment="0" applyProtection="0"/>
    <xf numFmtId="179" fontId="55" fillId="0" borderId="0" applyFont="0" applyFill="0" applyBorder="0" applyAlignment="0" applyProtection="0"/>
    <xf numFmtId="178" fontId="55" fillId="0" borderId="0" applyFont="0" applyFill="0" applyBorder="0" applyAlignment="0" applyProtection="0"/>
    <xf numFmtId="173" fontId="42" fillId="0" borderId="0" applyFont="0" applyFill="0" applyBorder="0" applyAlignment="0" applyProtection="0"/>
    <xf numFmtId="43" fontId="42" fillId="0" borderId="0" applyFont="0" applyFill="0" applyBorder="0" applyAlignment="0" applyProtection="0"/>
    <xf numFmtId="0" fontId="56" fillId="0" borderId="0" applyNumberForma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0" fontId="14" fillId="0" borderId="0"/>
    <xf numFmtId="0" fontId="57" fillId="0" borderId="0"/>
    <xf numFmtId="0" fontId="58" fillId="16" borderId="0"/>
    <xf numFmtId="9" fontId="59" fillId="0" borderId="0" applyBorder="0" applyAlignment="0" applyProtection="0"/>
    <xf numFmtId="0" fontId="60" fillId="16" borderId="0"/>
    <xf numFmtId="0" fontId="19" fillId="0" borderId="0"/>
    <xf numFmtId="174" fontId="61" fillId="17" borderId="0" applyNumberFormat="0" applyBorder="0" applyAlignment="0" applyProtection="0"/>
    <xf numFmtId="0" fontId="12" fillId="4" borderId="0" applyNumberFormat="0" applyBorder="0" applyAlignment="0" applyProtection="0"/>
    <xf numFmtId="174" fontId="61" fillId="18" borderId="0" applyNumberFormat="0" applyBorder="0" applyAlignment="0" applyProtection="0"/>
    <xf numFmtId="0" fontId="12" fillId="6" borderId="0" applyNumberFormat="0" applyBorder="0" applyAlignment="0" applyProtection="0"/>
    <xf numFmtId="174" fontId="61" fillId="19" borderId="0" applyNumberFormat="0" applyBorder="0" applyAlignment="0" applyProtection="0"/>
    <xf numFmtId="0" fontId="12" fillId="8" borderId="0" applyNumberFormat="0" applyBorder="0" applyAlignment="0" applyProtection="0"/>
    <xf numFmtId="174" fontId="61" fillId="20" borderId="0" applyNumberFormat="0" applyBorder="0" applyAlignment="0" applyProtection="0"/>
    <xf numFmtId="0" fontId="12" fillId="10" borderId="0" applyNumberFormat="0" applyBorder="0" applyAlignment="0" applyProtection="0"/>
    <xf numFmtId="174" fontId="61" fillId="21" borderId="0" applyNumberFormat="0" applyBorder="0" applyAlignment="0" applyProtection="0"/>
    <xf numFmtId="0" fontId="12" fillId="12" borderId="0" applyNumberFormat="0" applyBorder="0" applyAlignment="0" applyProtection="0"/>
    <xf numFmtId="174" fontId="61" fillId="22" borderId="0" applyNumberFormat="0" applyBorder="0" applyAlignment="0" applyProtection="0"/>
    <xf numFmtId="0" fontId="12" fillId="14" borderId="0" applyNumberFormat="0" applyBorder="0" applyAlignment="0" applyProtection="0"/>
    <xf numFmtId="0" fontId="62" fillId="16" borderId="0"/>
    <xf numFmtId="0" fontId="63" fillId="0" borderId="0"/>
    <xf numFmtId="0" fontId="64" fillId="0" borderId="0">
      <alignment wrapText="1"/>
    </xf>
    <xf numFmtId="174" fontId="61" fillId="23" borderId="0" applyNumberFormat="0" applyBorder="0" applyAlignment="0" applyProtection="0"/>
    <xf numFmtId="0" fontId="12" fillId="5" borderId="0" applyNumberFormat="0" applyBorder="0" applyAlignment="0" applyProtection="0"/>
    <xf numFmtId="174" fontId="61" fillId="24" borderId="0" applyNumberFormat="0" applyBorder="0" applyAlignment="0" applyProtection="0"/>
    <xf numFmtId="0" fontId="12" fillId="7" borderId="0" applyNumberFormat="0" applyBorder="0" applyAlignment="0" applyProtection="0"/>
    <xf numFmtId="174" fontId="61" fillId="25" borderId="0" applyNumberFormat="0" applyBorder="0" applyAlignment="0" applyProtection="0"/>
    <xf numFmtId="0" fontId="12" fillId="9" borderId="0" applyNumberFormat="0" applyBorder="0" applyAlignment="0" applyProtection="0"/>
    <xf numFmtId="174" fontId="61" fillId="20" borderId="0" applyNumberFormat="0" applyBorder="0" applyAlignment="0" applyProtection="0"/>
    <xf numFmtId="0" fontId="12" fillId="11" borderId="0" applyNumberFormat="0" applyBorder="0" applyAlignment="0" applyProtection="0"/>
    <xf numFmtId="174" fontId="61" fillId="23" borderId="0" applyNumberFormat="0" applyBorder="0" applyAlignment="0" applyProtection="0"/>
    <xf numFmtId="0" fontId="12" fillId="13" borderId="0" applyNumberFormat="0" applyBorder="0" applyAlignment="0" applyProtection="0"/>
    <xf numFmtId="174" fontId="61" fillId="26" borderId="0" applyNumberFormat="0" applyBorder="0" applyAlignment="0" applyProtection="0"/>
    <xf numFmtId="0" fontId="12" fillId="15" borderId="0" applyNumberFormat="0" applyBorder="0" applyAlignment="0" applyProtection="0"/>
    <xf numFmtId="174" fontId="65" fillId="27" borderId="0" applyNumberFormat="0" applyBorder="0" applyAlignment="0" applyProtection="0"/>
    <xf numFmtId="174" fontId="65" fillId="24" borderId="0" applyNumberFormat="0" applyBorder="0" applyAlignment="0" applyProtection="0"/>
    <xf numFmtId="174" fontId="65" fillId="25" borderId="0" applyNumberFormat="0" applyBorder="0" applyAlignment="0" applyProtection="0"/>
    <xf numFmtId="174" fontId="65" fillId="28" borderId="0" applyNumberFormat="0" applyBorder="0" applyAlignment="0" applyProtection="0"/>
    <xf numFmtId="174" fontId="65" fillId="29" borderId="0" applyNumberFormat="0" applyBorder="0" applyAlignment="0" applyProtection="0"/>
    <xf numFmtId="174" fontId="65" fillId="30" borderId="0" applyNumberFormat="0" applyBorder="0" applyAlignment="0" applyProtection="0"/>
    <xf numFmtId="174" fontId="65" fillId="31" borderId="0" applyNumberFormat="0" applyBorder="0" applyAlignment="0" applyProtection="0"/>
    <xf numFmtId="174" fontId="65" fillId="32" borderId="0" applyNumberFormat="0" applyBorder="0" applyAlignment="0" applyProtection="0"/>
    <xf numFmtId="174" fontId="65" fillId="33" borderId="0" applyNumberFormat="0" applyBorder="0" applyAlignment="0" applyProtection="0"/>
    <xf numFmtId="174" fontId="65" fillId="28" borderId="0" applyNumberFormat="0" applyBorder="0" applyAlignment="0" applyProtection="0"/>
    <xf numFmtId="174" fontId="65" fillId="29" borderId="0" applyNumberFormat="0" applyBorder="0" applyAlignment="0" applyProtection="0"/>
    <xf numFmtId="174" fontId="65" fillId="34" borderId="0" applyNumberFormat="0" applyBorder="0" applyAlignment="0" applyProtection="0"/>
    <xf numFmtId="0" fontId="66" fillId="0" borderId="0" applyNumberFormat="0" applyAlignment="0"/>
    <xf numFmtId="182" fontId="14" fillId="0" borderId="0" applyFont="0" applyFill="0" applyBorder="0" applyAlignment="0" applyProtection="0"/>
    <xf numFmtId="0" fontId="67" fillId="0" borderId="0" applyFont="0" applyFill="0" applyBorder="0" applyAlignment="0" applyProtection="0"/>
    <xf numFmtId="183" fontId="68" fillId="0" borderId="0" applyFont="0" applyFill="0" applyBorder="0" applyAlignment="0" applyProtection="0"/>
    <xf numFmtId="184" fontId="14" fillId="0" borderId="0" applyFont="0" applyFill="0" applyBorder="0" applyAlignment="0" applyProtection="0"/>
    <xf numFmtId="0" fontId="67" fillId="0" borderId="0" applyFont="0" applyFill="0" applyBorder="0" applyAlignment="0" applyProtection="0"/>
    <xf numFmtId="184" fontId="14" fillId="0" borderId="0" applyFont="0" applyFill="0" applyBorder="0" applyAlignment="0" applyProtection="0"/>
    <xf numFmtId="0" fontId="69" fillId="0" borderId="0">
      <alignment horizontal="center" wrapText="1"/>
      <protection locked="0"/>
    </xf>
    <xf numFmtId="185" fontId="70" fillId="0" borderId="0" applyFont="0" applyFill="0" applyBorder="0" applyAlignment="0" applyProtection="0"/>
    <xf numFmtId="0" fontId="67" fillId="0" borderId="0" applyFont="0" applyFill="0" applyBorder="0" applyAlignment="0" applyProtection="0"/>
    <xf numFmtId="185" fontId="70" fillId="0" borderId="0" applyFont="0" applyFill="0" applyBorder="0" applyAlignment="0" applyProtection="0"/>
    <xf numFmtId="186" fontId="70" fillId="0" borderId="0" applyFont="0" applyFill="0" applyBorder="0" applyAlignment="0" applyProtection="0"/>
    <xf numFmtId="0" fontId="67" fillId="0" borderId="0" applyFont="0" applyFill="0" applyBorder="0" applyAlignment="0" applyProtection="0"/>
    <xf numFmtId="186" fontId="70" fillId="0" borderId="0" applyFont="0" applyFill="0" applyBorder="0" applyAlignment="0" applyProtection="0"/>
    <xf numFmtId="173" fontId="42" fillId="0" borderId="0" applyFont="0" applyFill="0" applyBorder="0" applyAlignment="0" applyProtection="0"/>
    <xf numFmtId="174" fontId="71" fillId="18" borderId="0" applyNumberFormat="0" applyBorder="0" applyAlignment="0" applyProtection="0"/>
    <xf numFmtId="0" fontId="67" fillId="0" borderId="0"/>
    <xf numFmtId="0" fontId="57" fillId="0" borderId="0"/>
    <xf numFmtId="0" fontId="67" fillId="0" borderId="0"/>
    <xf numFmtId="37" fontId="72" fillId="0" borderId="0"/>
    <xf numFmtId="177" fontId="14" fillId="0" borderId="0" applyFont="0" applyFill="0" applyBorder="0" applyAlignment="0" applyProtection="0"/>
    <xf numFmtId="187" fontId="14" fillId="0" borderId="0" applyFont="0" applyFill="0" applyBorder="0" applyAlignment="0" applyProtection="0"/>
    <xf numFmtId="175" fontId="44" fillId="0" borderId="0" applyFill="0"/>
    <xf numFmtId="188" fontId="44" fillId="0" borderId="0" applyNumberFormat="0" applyFill="0" applyBorder="0" applyAlignment="0">
      <alignment horizontal="center"/>
    </xf>
    <xf numFmtId="0" fontId="73" fillId="0" borderId="0" applyNumberFormat="0" applyFill="0">
      <alignment horizontal="center" vertical="center" wrapText="1"/>
    </xf>
    <xf numFmtId="175" fontId="44" fillId="0" borderId="9" applyFill="0" applyBorder="0"/>
    <xf numFmtId="167" fontId="44" fillId="0" borderId="0" applyAlignment="0"/>
    <xf numFmtId="0" fontId="73" fillId="0" borderId="0" applyFill="0" applyBorder="0">
      <alignment horizontal="center" vertical="center"/>
    </xf>
    <xf numFmtId="0" fontId="73" fillId="0" borderId="0" applyFill="0" applyBorder="0">
      <alignment horizontal="center" vertical="center"/>
    </xf>
    <xf numFmtId="175" fontId="44" fillId="0" borderId="8" applyFill="0" applyBorder="0"/>
    <xf numFmtId="0" fontId="44" fillId="0" borderId="0" applyNumberFormat="0" applyAlignment="0"/>
    <xf numFmtId="0" fontId="57" fillId="0" borderId="0" applyFill="0" applyBorder="0">
      <alignment horizontal="center" vertical="center" wrapText="1"/>
    </xf>
    <xf numFmtId="0" fontId="73" fillId="0" borderId="0" applyFill="0" applyBorder="0">
      <alignment horizontal="center" vertical="center" wrapText="1"/>
    </xf>
    <xf numFmtId="175" fontId="44" fillId="0" borderId="0" applyFill="0"/>
    <xf numFmtId="0" fontId="44" fillId="0" borderId="0" applyNumberFormat="0" applyAlignment="0">
      <alignment horizontal="center"/>
    </xf>
    <xf numFmtId="0" fontId="57" fillId="0" borderId="0" applyFill="0">
      <alignment horizontal="center" vertical="center" wrapText="1"/>
    </xf>
    <xf numFmtId="0" fontId="73" fillId="0" borderId="0" applyFill="0">
      <alignment horizontal="center" vertical="center" wrapText="1"/>
    </xf>
    <xf numFmtId="175" fontId="44" fillId="0" borderId="0" applyFill="0"/>
    <xf numFmtId="0" fontId="44" fillId="0" borderId="0" applyNumberFormat="0" applyAlignment="0">
      <alignment horizontal="center"/>
    </xf>
    <xf numFmtId="0" fontId="44" fillId="0" borderId="0" applyFill="0">
      <alignment vertical="center" wrapText="1"/>
    </xf>
    <xf numFmtId="0" fontId="73" fillId="0" borderId="0">
      <alignment horizontal="center" vertical="center" wrapText="1"/>
    </xf>
    <xf numFmtId="175" fontId="44" fillId="0" borderId="0" applyFill="0"/>
    <xf numFmtId="0" fontId="57" fillId="0" borderId="0" applyNumberFormat="0" applyAlignment="0">
      <alignment horizontal="center"/>
    </xf>
    <xf numFmtId="0" fontId="44" fillId="0" borderId="0" applyFill="0">
      <alignment horizontal="center" vertical="center" wrapText="1"/>
    </xf>
    <xf numFmtId="0" fontId="73" fillId="0" borderId="0" applyFill="0">
      <alignment horizontal="center" vertical="center" wrapText="1"/>
    </xf>
    <xf numFmtId="175" fontId="74" fillId="0" borderId="0" applyFill="0"/>
    <xf numFmtId="0" fontId="44" fillId="0" borderId="0" applyNumberFormat="0" applyAlignment="0">
      <alignment horizontal="center"/>
    </xf>
    <xf numFmtId="0" fontId="44" fillId="0" borderId="0" applyFill="0">
      <alignment horizontal="center" vertical="center" wrapText="1"/>
    </xf>
    <xf numFmtId="0" fontId="73" fillId="0" borderId="0" applyFill="0">
      <alignment horizontal="center" vertical="center" wrapText="1"/>
    </xf>
    <xf numFmtId="175" fontId="75" fillId="0" borderId="0" applyFill="0"/>
    <xf numFmtId="0" fontId="44" fillId="0" borderId="0" applyNumberFormat="0" applyAlignment="0">
      <alignment horizontal="center"/>
    </xf>
    <xf numFmtId="0" fontId="76" fillId="0" borderId="0">
      <alignment horizontal="center" wrapText="1"/>
    </xf>
    <xf numFmtId="0" fontId="73" fillId="0" borderId="0" applyFill="0">
      <alignment horizontal="center" vertical="center" wrapText="1"/>
    </xf>
    <xf numFmtId="189" fontId="14" fillId="0" borderId="0" applyFill="0" applyBorder="0" applyAlignment="0"/>
    <xf numFmtId="174" fontId="77" fillId="16" borderId="10" applyNumberFormat="0" applyAlignment="0" applyProtection="0"/>
    <xf numFmtId="0" fontId="78" fillId="0" borderId="0"/>
    <xf numFmtId="190" fontId="55" fillId="0" borderId="0" applyFont="0" applyFill="0" applyBorder="0" applyAlignment="0" applyProtection="0"/>
    <xf numFmtId="174" fontId="79" fillId="35" borderId="11" applyNumberFormat="0" applyAlignment="0" applyProtection="0"/>
    <xf numFmtId="1" fontId="80"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54"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5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1" fontId="57" fillId="0" borderId="0"/>
    <xf numFmtId="191" fontId="57" fillId="0" borderId="0"/>
    <xf numFmtId="192" fontId="81" fillId="0" borderId="0"/>
    <xf numFmtId="3" fontId="14" fillId="0" borderId="0" applyFont="0" applyFill="0" applyBorder="0" applyAlignment="0" applyProtection="0"/>
    <xf numFmtId="3" fontId="14" fillId="0" borderId="0" applyFont="0" applyFill="0" applyBorder="0" applyAlignment="0" applyProtection="0"/>
    <xf numFmtId="0" fontId="82" fillId="0" borderId="0" applyNumberFormat="0" applyAlignment="0">
      <alignment horizontal="left"/>
    </xf>
    <xf numFmtId="0" fontId="83" fillId="0" borderId="0" applyNumberFormat="0" applyAlignment="0"/>
    <xf numFmtId="193" fontId="84" fillId="0" borderId="0" applyFont="0" applyFill="0" applyBorder="0" applyAlignment="0" applyProtection="0"/>
    <xf numFmtId="194" fontId="14" fillId="0" borderId="0" applyFont="0" applyFill="0" applyBorder="0" applyAlignment="0" applyProtection="0"/>
    <xf numFmtId="194" fontId="14" fillId="0" borderId="0" applyFont="0" applyFill="0" applyBorder="0" applyAlignment="0" applyProtection="0"/>
    <xf numFmtId="195" fontId="14" fillId="0" borderId="0"/>
    <xf numFmtId="0" fontId="14" fillId="0" borderId="0" applyFont="0" applyFill="0" applyBorder="0" applyAlignment="0" applyProtection="0"/>
    <xf numFmtId="0" fontId="14" fillId="0" borderId="0" applyFont="0" applyFill="0" applyBorder="0" applyAlignment="0" applyProtection="0"/>
    <xf numFmtId="196" fontId="14" fillId="0" borderId="0" applyFont="0" applyFill="0" applyBorder="0" applyAlignment="0" applyProtection="0"/>
    <xf numFmtId="197" fontId="14" fillId="0" borderId="0" applyFont="0" applyFill="0" applyBorder="0" applyAlignment="0" applyProtection="0"/>
    <xf numFmtId="198" fontId="14" fillId="0" borderId="0"/>
    <xf numFmtId="0" fontId="55" fillId="0" borderId="12">
      <alignment horizontal="left"/>
    </xf>
    <xf numFmtId="0" fontId="85" fillId="0" borderId="0" applyNumberFormat="0" applyAlignment="0">
      <alignment horizontal="left"/>
    </xf>
    <xf numFmtId="199" fontId="19" fillId="0" borderId="0" applyFont="0" applyFill="0" applyBorder="0" applyAlignment="0" applyProtection="0"/>
    <xf numFmtId="200" fontId="14" fillId="0" borderId="0" applyFont="0" applyFill="0" applyBorder="0" applyAlignment="0" applyProtection="0"/>
    <xf numFmtId="174" fontId="86"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1" fontId="19" fillId="0" borderId="13" applyFont="0" applyFill="0" applyBorder="0" applyProtection="0"/>
    <xf numFmtId="174" fontId="87" fillId="19" borderId="0" applyNumberFormat="0" applyBorder="0" applyAlignment="0" applyProtection="0"/>
    <xf numFmtId="38" fontId="66" fillId="16" borderId="0" applyNumberFormat="0" applyBorder="0" applyAlignment="0" applyProtection="0"/>
    <xf numFmtId="0" fontId="88" fillId="0" borderId="0">
      <alignment horizontal="left"/>
    </xf>
    <xf numFmtId="0" fontId="89" fillId="0" borderId="14" applyNumberFormat="0" applyAlignment="0" applyProtection="0">
      <alignment horizontal="left" vertical="center"/>
    </xf>
    <xf numFmtId="0" fontId="89" fillId="0" borderId="15">
      <alignment horizontal="left" vertical="center"/>
    </xf>
    <xf numFmtId="14" fontId="43" fillId="21" borderId="16">
      <alignment horizontal="center" vertical="center" wrapText="1"/>
    </xf>
    <xf numFmtId="0" fontId="90" fillId="0" borderId="0" applyNumberFormat="0" applyFill="0" applyBorder="0" applyAlignment="0" applyProtection="0"/>
    <xf numFmtId="174" fontId="91" fillId="0" borderId="17"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89" fillId="0" borderId="0" applyNumberFormat="0" applyFill="0" applyBorder="0" applyAlignment="0" applyProtection="0"/>
    <xf numFmtId="174" fontId="92" fillId="0" borderId="18" applyNumberFormat="0" applyFill="0" applyAlignment="0" applyProtection="0"/>
    <xf numFmtId="0" fontId="89" fillId="0" borderId="0" applyNumberFormat="0" applyFill="0" applyBorder="0" applyAlignment="0" applyProtection="0"/>
    <xf numFmtId="0" fontId="89" fillId="0" borderId="0" applyNumberFormat="0" applyFill="0" applyBorder="0" applyAlignment="0" applyProtection="0"/>
    <xf numFmtId="174" fontId="93" fillId="0" borderId="19" applyNumberFormat="0" applyFill="0" applyAlignment="0" applyProtection="0"/>
    <xf numFmtId="174" fontId="93" fillId="0" borderId="0" applyNumberFormat="0" applyFill="0" applyBorder="0" applyAlignment="0" applyProtection="0"/>
    <xf numFmtId="14" fontId="43" fillId="21" borderId="16">
      <alignment horizontal="center" vertical="center" wrapText="1"/>
    </xf>
    <xf numFmtId="202" fontId="94" fillId="0" borderId="0">
      <protection locked="0"/>
    </xf>
    <xf numFmtId="202" fontId="94" fillId="0" borderId="0">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10" fontId="66" fillId="36" borderId="1" applyNumberFormat="0" applyBorder="0" applyAlignment="0" applyProtection="0"/>
    <xf numFmtId="0" fontId="98" fillId="0" borderId="0"/>
    <xf numFmtId="0" fontId="98" fillId="0" borderId="0"/>
    <xf numFmtId="0" fontId="98" fillId="0" borderId="0"/>
    <xf numFmtId="0" fontId="98" fillId="0" borderId="0"/>
    <xf numFmtId="0" fontId="98" fillId="0" borderId="0"/>
    <xf numFmtId="174" fontId="99" fillId="22" borderId="10" applyNumberFormat="0" applyAlignment="0" applyProtection="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189" fontId="100" fillId="37" borderId="0"/>
    <xf numFmtId="0" fontId="69" fillId="0" borderId="0" applyNumberFormat="0" applyFont="0" applyBorder="0" applyAlignment="0"/>
    <xf numFmtId="174" fontId="101" fillId="0" borderId="20" applyNumberFormat="0" applyFill="0" applyAlignment="0" applyProtection="0"/>
    <xf numFmtId="189" fontId="100" fillId="38" borderId="0"/>
    <xf numFmtId="38" fontId="53" fillId="0" borderId="0" applyFont="0" applyFill="0" applyBorder="0" applyAlignment="0" applyProtection="0"/>
    <xf numFmtId="40" fontId="53"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102" fillId="0" borderId="16"/>
    <xf numFmtId="203" fontId="103" fillId="0" borderId="21"/>
    <xf numFmtId="173" fontId="14" fillId="0" borderId="0" applyFont="0" applyFill="0" applyBorder="0" applyAlignment="0" applyProtection="0"/>
    <xf numFmtId="204" fontId="14" fillId="0" borderId="0" applyFont="0" applyFill="0" applyBorder="0" applyAlignment="0" applyProtection="0"/>
    <xf numFmtId="205" fontId="53" fillId="0" borderId="0" applyFont="0" applyFill="0" applyBorder="0" applyAlignment="0" applyProtection="0"/>
    <xf numFmtId="206" fontId="53" fillId="0" borderId="0" applyFont="0" applyFill="0" applyBorder="0" applyAlignment="0" applyProtection="0"/>
    <xf numFmtId="207" fontId="55" fillId="0" borderId="0" applyFont="0" applyFill="0" applyBorder="0" applyAlignment="0" applyProtection="0"/>
    <xf numFmtId="208" fontId="55" fillId="0" borderId="0" applyFont="0" applyFill="0" applyBorder="0" applyAlignment="0" applyProtection="0"/>
    <xf numFmtId="0" fontId="104" fillId="0" borderId="0" applyNumberFormat="0" applyFont="0" applyFill="0" applyAlignment="0"/>
    <xf numFmtId="174" fontId="105" fillId="39" borderId="0" applyNumberFormat="0" applyBorder="0" applyAlignment="0" applyProtection="0"/>
    <xf numFmtId="0" fontId="84" fillId="0" borderId="1"/>
    <xf numFmtId="0" fontId="84" fillId="0" borderId="1"/>
    <xf numFmtId="0" fontId="57" fillId="0" borderId="0"/>
    <xf numFmtId="0" fontId="57" fillId="0" borderId="0"/>
    <xf numFmtId="0" fontId="84" fillId="0" borderId="1"/>
    <xf numFmtId="37" fontId="106" fillId="0" borderId="0"/>
    <xf numFmtId="0" fontId="107" fillId="0" borderId="1" applyNumberFormat="0" applyFont="0" applyFill="0" applyBorder="0" applyAlignment="0">
      <alignment horizontal="center"/>
    </xf>
    <xf numFmtId="209" fontId="10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2" fillId="0" borderId="0"/>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2" fillId="0" borderId="0"/>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09" fillId="0" borderId="0">
      <alignment vertical="top"/>
    </xf>
    <xf numFmtId="0" fontId="12" fillId="0" borderId="0"/>
    <xf numFmtId="0" fontId="109" fillId="0" borderId="0">
      <alignment vertical="top"/>
    </xf>
    <xf numFmtId="0" fontId="12" fillId="0" borderId="0"/>
    <xf numFmtId="0" fontId="12" fillId="0" borderId="0"/>
    <xf numFmtId="0" fontId="12" fillId="0" borderId="0"/>
    <xf numFmtId="0" fontId="12" fillId="0" borderId="0"/>
    <xf numFmtId="0" fontId="12" fillId="0" borderId="0"/>
    <xf numFmtId="174" fontId="14" fillId="0" borderId="0" applyNumberFormat="0" applyFill="0" applyBorder="0" applyAlignment="0" applyProtection="0"/>
    <xf numFmtId="0" fontId="12" fillId="0" borderId="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4" fillId="0" borderId="0"/>
    <xf numFmtId="0" fontId="54" fillId="0" borderId="0"/>
    <xf numFmtId="0"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69" fillId="0" borderId="0">
      <alignment horizontal="right"/>
    </xf>
    <xf numFmtId="40" fontId="110" fillId="0" borderId="0">
      <alignment horizontal="center" wrapText="1"/>
    </xf>
    <xf numFmtId="174" fontId="54"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5" fontId="69" fillId="0" borderId="0" applyBorder="0" applyAlignment="0"/>
    <xf numFmtId="0" fontId="111" fillId="0" borderId="0"/>
    <xf numFmtId="210" fontId="55" fillId="0" borderId="0" applyFont="0" applyFill="0" applyBorder="0" applyAlignment="0" applyProtection="0"/>
    <xf numFmtId="211" fontId="55" fillId="0" borderId="0" applyFont="0" applyFill="0" applyBorder="0" applyAlignment="0" applyProtection="0"/>
    <xf numFmtId="0" fontId="14" fillId="0" borderId="0" applyFont="0" applyFill="0" applyBorder="0" applyAlignment="0" applyProtection="0"/>
    <xf numFmtId="0" fontId="57" fillId="0" borderId="0"/>
    <xf numFmtId="174" fontId="112" fillId="16" borderId="23" applyNumberFormat="0" applyAlignment="0" applyProtection="0"/>
    <xf numFmtId="14" fontId="69" fillId="0" borderId="0">
      <alignment horizontal="center" wrapText="1"/>
      <protection locked="0"/>
    </xf>
    <xf numFmtId="212"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4" fillId="0" borderId="0" applyFont="0" applyFill="0" applyBorder="0" applyAlignment="0" applyProtection="0"/>
    <xf numFmtId="9" fontId="12" fillId="0" borderId="0" applyFont="0" applyFill="0" applyBorder="0" applyAlignment="0" applyProtection="0"/>
    <xf numFmtId="9" fontId="54"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3" fillId="0" borderId="24" applyNumberFormat="0" applyBorder="0"/>
    <xf numFmtId="164" fontId="113" fillId="0" borderId="0"/>
    <xf numFmtId="0" fontId="53" fillId="0" borderId="0" applyNumberFormat="0" applyFont="0" applyFill="0" applyBorder="0" applyAlignment="0" applyProtection="0">
      <alignment horizontal="left"/>
    </xf>
    <xf numFmtId="38" fontId="44" fillId="16" borderId="25" applyFill="0">
      <alignment horizontal="right"/>
    </xf>
    <xf numFmtId="0" fontId="44" fillId="0" borderId="25" applyNumberFormat="0" applyFill="0" applyAlignment="0">
      <alignment horizontal="left" indent="7"/>
    </xf>
    <xf numFmtId="0" fontId="114" fillId="0" borderId="25" applyFill="0">
      <alignment horizontal="left" indent="8"/>
    </xf>
    <xf numFmtId="175" fontId="73" fillId="26" borderId="0" applyFill="0">
      <alignment horizontal="right"/>
    </xf>
    <xf numFmtId="0" fontId="73" fillId="40" borderId="0" applyNumberFormat="0">
      <alignment horizontal="right"/>
    </xf>
    <xf numFmtId="0" fontId="115" fillId="26" borderId="15" applyFill="0"/>
    <xf numFmtId="0" fontId="57" fillId="41" borderId="15" applyFill="0" applyBorder="0"/>
    <xf numFmtId="175" fontId="57" fillId="36" borderId="26" applyFill="0"/>
    <xf numFmtId="0" fontId="44" fillId="0" borderId="27" applyNumberFormat="0" applyAlignment="0"/>
    <xf numFmtId="0" fontId="115" fillId="0" borderId="0" applyFill="0">
      <alignment horizontal="left" indent="1"/>
    </xf>
    <xf numFmtId="0" fontId="116" fillId="36" borderId="0" applyFill="0">
      <alignment horizontal="left" indent="1"/>
    </xf>
    <xf numFmtId="175" fontId="44" fillId="22" borderId="26" applyFill="0"/>
    <xf numFmtId="0" fontId="44" fillId="0" borderId="26" applyNumberFormat="0" applyAlignment="0"/>
    <xf numFmtId="0" fontId="115" fillId="0" borderId="0" applyFill="0">
      <alignment horizontal="left" indent="2"/>
    </xf>
    <xf numFmtId="0" fontId="117" fillId="22" borderId="0" applyFill="0">
      <alignment horizontal="left" indent="2"/>
    </xf>
    <xf numFmtId="175" fontId="44" fillId="0" borderId="26" applyFill="0"/>
    <xf numFmtId="0" fontId="69" fillId="0" borderId="26" applyNumberFormat="0" applyAlignment="0"/>
    <xf numFmtId="0" fontId="118" fillId="0" borderId="0">
      <alignment horizontal="left" indent="3"/>
    </xf>
    <xf numFmtId="0" fontId="119" fillId="0" borderId="0" applyFill="0">
      <alignment horizontal="left" indent="3"/>
    </xf>
    <xf numFmtId="38" fontId="44" fillId="0" borderId="0" applyFill="0"/>
    <xf numFmtId="0" fontId="14" fillId="0" borderId="26" applyNumberFormat="0" applyFont="0" applyAlignment="0"/>
    <xf numFmtId="0" fontId="118" fillId="0" borderId="0">
      <alignment horizontal="left" indent="4"/>
    </xf>
    <xf numFmtId="0" fontId="44" fillId="0" borderId="0" applyFill="0" applyProtection="0">
      <alignment horizontal="left" indent="4"/>
    </xf>
    <xf numFmtId="38" fontId="44" fillId="0" borderId="0" applyFill="0"/>
    <xf numFmtId="0" fontId="44" fillId="0" borderId="0" applyNumberFormat="0" applyAlignment="0"/>
    <xf numFmtId="0" fontId="118" fillId="0" borderId="0">
      <alignment horizontal="left" indent="5"/>
    </xf>
    <xf numFmtId="0" fontId="44" fillId="0" borderId="0" applyFill="0">
      <alignment horizontal="left" indent="5"/>
    </xf>
    <xf numFmtId="175" fontId="44" fillId="0" borderId="0" applyFill="0"/>
    <xf numFmtId="0" fontId="57" fillId="0" borderId="0" applyNumberFormat="0" applyFill="0" applyAlignment="0"/>
    <xf numFmtId="0" fontId="120" fillId="0" borderId="0" applyFill="0">
      <alignment horizontal="left" indent="6"/>
    </xf>
    <xf numFmtId="0" fontId="44" fillId="0" borderId="0" applyFill="0">
      <alignment horizontal="left" indent="6"/>
    </xf>
    <xf numFmtId="213" fontId="14" fillId="0" borderId="0" applyNumberFormat="0" applyFill="0" applyBorder="0" applyAlignment="0" applyProtection="0">
      <alignment horizontal="left"/>
    </xf>
    <xf numFmtId="214" fontId="121" fillId="0" borderId="0" applyFont="0" applyFill="0" applyBorder="0" applyAlignment="0" applyProtection="0"/>
    <xf numFmtId="0" fontId="53" fillId="0" borderId="0" applyFont="0" applyFill="0" applyBorder="0" applyAlignment="0" applyProtection="0"/>
    <xf numFmtId="0" fontId="14" fillId="0" borderId="0"/>
    <xf numFmtId="215" fontId="84" fillId="0" borderId="0" applyFont="0" applyFill="0" applyBorder="0" applyAlignment="0" applyProtection="0"/>
    <xf numFmtId="179" fontId="55" fillId="0" borderId="0" applyFont="0" applyFill="0" applyBorder="0" applyAlignment="0" applyProtection="0"/>
    <xf numFmtId="166" fontId="55" fillId="0" borderId="0" applyFont="0" applyFill="0" applyBorder="0" applyAlignment="0" applyProtection="0"/>
    <xf numFmtId="0" fontId="102" fillId="0" borderId="0"/>
    <xf numFmtId="40" fontId="122" fillId="0" borderId="0" applyBorder="0">
      <alignment horizontal="right"/>
    </xf>
    <xf numFmtId="3" fontId="63" fillId="0" borderId="0" applyFill="0" applyBorder="0" applyAlignment="0" applyProtection="0">
      <alignment horizontal="right"/>
    </xf>
    <xf numFmtId="216" fontId="84" fillId="0" borderId="3">
      <alignment horizontal="right" vertical="center"/>
    </xf>
    <xf numFmtId="216" fontId="84" fillId="0" borderId="3">
      <alignment horizontal="right" vertical="center"/>
    </xf>
    <xf numFmtId="216" fontId="84" fillId="0" borderId="3">
      <alignment horizontal="right" vertical="center"/>
    </xf>
    <xf numFmtId="217" fontId="84" fillId="0" borderId="3">
      <alignment horizontal="center"/>
    </xf>
    <xf numFmtId="0" fontId="123" fillId="0" borderId="0">
      <alignment vertical="center" wrapText="1"/>
      <protection locked="0"/>
    </xf>
    <xf numFmtId="4" fontId="124" fillId="0" borderId="0"/>
    <xf numFmtId="3" fontId="125" fillId="0" borderId="28" applyNumberFormat="0" applyBorder="0" applyAlignment="0"/>
    <xf numFmtId="0" fontId="126" fillId="0" borderId="0" applyFont="0">
      <alignment horizontal="centerContinuous"/>
    </xf>
    <xf numFmtId="0" fontId="127" fillId="0" borderId="0" applyFill="0" applyBorder="0" applyProtection="0">
      <alignment horizontal="left" vertical="top"/>
    </xf>
    <xf numFmtId="174" fontId="128" fillId="0" borderId="0" applyNumberFormat="0" applyFill="0" applyBorder="0" applyAlignment="0" applyProtection="0"/>
    <xf numFmtId="0" fontId="14" fillId="0" borderId="9" applyNumberFormat="0" applyFont="0" applyFill="0" applyAlignment="0" applyProtection="0"/>
    <xf numFmtId="174" fontId="129"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7" fontId="84" fillId="0" borderId="0"/>
    <xf numFmtId="218" fontId="84" fillId="0" borderId="1"/>
    <xf numFmtId="0" fontId="130" fillId="42" borderId="1">
      <alignment horizontal="left" vertical="center"/>
    </xf>
    <xf numFmtId="164" fontId="131" fillId="0" borderId="5">
      <alignment horizontal="left" vertical="top"/>
    </xf>
    <xf numFmtId="164" fontId="56" fillId="0" borderId="30">
      <alignment horizontal="left" vertical="top"/>
    </xf>
    <xf numFmtId="164" fontId="56" fillId="0" borderId="30">
      <alignment horizontal="left" vertical="top"/>
    </xf>
    <xf numFmtId="0" fontId="132" fillId="0" borderId="30">
      <alignment horizontal="left" vertical="center"/>
    </xf>
    <xf numFmtId="219" fontId="14" fillId="0" borderId="0" applyFont="0" applyFill="0" applyBorder="0" applyAlignment="0" applyProtection="0"/>
    <xf numFmtId="220" fontId="14" fillId="0" borderId="0" applyFont="0" applyFill="0" applyBorder="0" applyAlignment="0" applyProtection="0"/>
    <xf numFmtId="174" fontId="133" fillId="0" borderId="0" applyNumberFormat="0" applyFill="0" applyBorder="0" applyAlignment="0" applyProtection="0"/>
    <xf numFmtId="0" fontId="134" fillId="0" borderId="0">
      <alignment vertical="center"/>
    </xf>
    <xf numFmtId="166" fontId="135" fillId="0" borderId="0" applyFont="0" applyFill="0" applyBorder="0" applyAlignment="0" applyProtection="0"/>
    <xf numFmtId="168" fontId="135" fillId="0" borderId="0" applyFont="0" applyFill="0" applyBorder="0" applyAlignment="0" applyProtection="0"/>
    <xf numFmtId="0" fontId="135" fillId="0" borderId="0"/>
    <xf numFmtId="0" fontId="136" fillId="0" borderId="0" applyFont="0" applyFill="0" applyBorder="0" applyAlignment="0" applyProtection="0"/>
    <xf numFmtId="0" fontId="136" fillId="0" borderId="0" applyFont="0" applyFill="0" applyBorder="0" applyAlignment="0" applyProtection="0"/>
    <xf numFmtId="0" fontId="63" fillId="0" borderId="0">
      <alignment vertical="center"/>
    </xf>
    <xf numFmtId="40" fontId="137" fillId="0" borderId="0" applyFont="0" applyFill="0" applyBorder="0" applyAlignment="0" applyProtection="0"/>
    <xf numFmtId="38" fontId="137" fillId="0" borderId="0" applyFont="0" applyFill="0" applyBorder="0" applyAlignment="0" applyProtection="0"/>
    <xf numFmtId="0" fontId="137" fillId="0" borderId="0" applyFont="0" applyFill="0" applyBorder="0" applyAlignment="0" applyProtection="0"/>
    <xf numFmtId="0" fontId="137" fillId="0" borderId="0" applyFont="0" applyFill="0" applyBorder="0" applyAlignment="0" applyProtection="0"/>
    <xf numFmtId="9" fontId="138" fillId="0" borderId="0" applyBorder="0" applyAlignment="0" applyProtection="0"/>
    <xf numFmtId="0" fontId="139" fillId="0" borderId="0"/>
    <xf numFmtId="221" fontId="140" fillId="0" borderId="0" applyFont="0" applyFill="0" applyBorder="0" applyAlignment="0" applyProtection="0"/>
    <xf numFmtId="222" fontId="14" fillId="0" borderId="0" applyFont="0" applyFill="0" applyBorder="0" applyAlignment="0" applyProtection="0"/>
    <xf numFmtId="0" fontId="141" fillId="0" borderId="0" applyFont="0" applyFill="0" applyBorder="0" applyAlignment="0" applyProtection="0"/>
    <xf numFmtId="0" fontId="141"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42" fillId="0" borderId="0"/>
    <xf numFmtId="0" fontId="104" fillId="0" borderId="0"/>
    <xf numFmtId="187" fontId="143" fillId="0" borderId="0" applyFont="0" applyFill="0" applyBorder="0" applyAlignment="0" applyProtection="0"/>
    <xf numFmtId="41" fontId="48" fillId="0" borderId="0" applyFont="0" applyFill="0" applyBorder="0" applyAlignment="0" applyProtection="0"/>
    <xf numFmtId="43" fontId="48" fillId="0" borderId="0" applyFont="0" applyFill="0" applyBorder="0" applyAlignment="0" applyProtection="0"/>
    <xf numFmtId="0" fontId="143" fillId="0" borderId="0"/>
    <xf numFmtId="186" fontId="14" fillId="0" borderId="0" applyFont="0" applyFill="0" applyBorder="0" applyAlignment="0" applyProtection="0"/>
    <xf numFmtId="185" fontId="14" fillId="0" borderId="0" applyFont="0" applyFill="0" applyBorder="0" applyAlignment="0" applyProtection="0"/>
    <xf numFmtId="0" fontId="144" fillId="0" borderId="0"/>
    <xf numFmtId="173" fontId="48" fillId="0" borderId="0" applyFont="0" applyFill="0" applyBorder="0" applyAlignment="0" applyProtection="0"/>
    <xf numFmtId="205" fontId="50" fillId="0" borderId="0" applyFont="0" applyFill="0" applyBorder="0" applyAlignment="0" applyProtection="0"/>
    <xf numFmtId="204" fontId="48"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45" fillId="0" borderId="0" applyNumberFormat="0" applyFill="0" applyBorder="0" applyAlignment="0" applyProtection="0"/>
    <xf numFmtId="0" fontId="146" fillId="0" borderId="33" applyNumberFormat="0" applyFill="0" applyAlignment="0" applyProtection="0"/>
    <xf numFmtId="0" fontId="147" fillId="0" borderId="34" applyNumberFormat="0" applyFill="0" applyAlignment="0" applyProtection="0"/>
    <xf numFmtId="0" fontId="148" fillId="0" borderId="35" applyNumberFormat="0" applyFill="0" applyAlignment="0" applyProtection="0"/>
    <xf numFmtId="0" fontId="148" fillId="0" borderId="0" applyNumberFormat="0" applyFill="0" applyBorder="0" applyAlignment="0" applyProtection="0"/>
    <xf numFmtId="0" fontId="149" fillId="43" borderId="0" applyNumberFormat="0" applyBorder="0" applyAlignment="0" applyProtection="0"/>
    <xf numFmtId="0" fontId="150" fillId="44" borderId="0" applyNumberFormat="0" applyBorder="0" applyAlignment="0" applyProtection="0"/>
    <xf numFmtId="0" fontId="151" fillId="45" borderId="0" applyNumberFormat="0" applyBorder="0" applyAlignment="0" applyProtection="0"/>
    <xf numFmtId="0" fontId="152" fillId="46" borderId="36" applyNumberFormat="0" applyAlignment="0" applyProtection="0"/>
    <xf numFmtId="0" fontId="153" fillId="47" borderId="37" applyNumberFormat="0" applyAlignment="0" applyProtection="0"/>
    <xf numFmtId="0" fontId="154" fillId="47" borderId="36" applyNumberFormat="0" applyAlignment="0" applyProtection="0"/>
    <xf numFmtId="0" fontId="155" fillId="0" borderId="38" applyNumberFormat="0" applyFill="0" applyAlignment="0" applyProtection="0"/>
    <xf numFmtId="0" fontId="156" fillId="48" borderId="39" applyNumberFormat="0" applyAlignment="0" applyProtection="0"/>
    <xf numFmtId="0" fontId="41" fillId="0" borderId="0" applyNumberFormat="0" applyFill="0" applyBorder="0" applyAlignment="0" applyProtection="0"/>
    <xf numFmtId="0" fontId="157" fillId="0" borderId="0" applyNumberFormat="0" applyFill="0" applyBorder="0" applyAlignment="0" applyProtection="0"/>
    <xf numFmtId="0" fontId="33" fillId="0" borderId="40" applyNumberFormat="0" applyFill="0" applyAlignment="0" applyProtection="0"/>
    <xf numFmtId="0" fontId="158"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58" fillId="50" borderId="0" applyNumberFormat="0" applyBorder="0" applyAlignment="0" applyProtection="0"/>
    <xf numFmtId="0" fontId="158"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58" fillId="52" borderId="0" applyNumberFormat="0" applyBorder="0" applyAlignment="0" applyProtection="0"/>
    <xf numFmtId="0" fontId="158"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58" fillId="54" borderId="0" applyNumberFormat="0" applyBorder="0" applyAlignment="0" applyProtection="0"/>
    <xf numFmtId="0" fontId="158"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58" fillId="56" borderId="0" applyNumberFormat="0" applyBorder="0" applyAlignment="0" applyProtection="0"/>
    <xf numFmtId="0" fontId="158"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58" fillId="58" borderId="0" applyNumberFormat="0" applyBorder="0" applyAlignment="0" applyProtection="0"/>
    <xf numFmtId="0" fontId="158"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58" fillId="60" borderId="0" applyNumberFormat="0" applyBorder="0" applyAlignment="0" applyProtection="0"/>
    <xf numFmtId="0" fontId="109"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109"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09" fillId="0" borderId="0">
      <alignment vertical="top"/>
    </xf>
    <xf numFmtId="0" fontId="10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9" fillId="0" borderId="0">
      <alignment vertical="top"/>
    </xf>
    <xf numFmtId="0" fontId="10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9" fillId="0" borderId="0">
      <alignment vertical="top"/>
    </xf>
    <xf numFmtId="0" fontId="10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9" fillId="0" borderId="0">
      <alignment vertical="top"/>
    </xf>
    <xf numFmtId="0" fontId="10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59" fillId="0" borderId="0" applyNumberFormat="0" applyFill="0" applyBorder="0" applyAlignment="0" applyProtection="0"/>
    <xf numFmtId="0" fontId="170"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71" fillId="0" borderId="0" applyNumberFormat="0" applyFill="0" applyBorder="0" applyAlignment="0" applyProtection="0"/>
    <xf numFmtId="0" fontId="170" fillId="0" borderId="0">
      <alignment vertical="top"/>
    </xf>
    <xf numFmtId="0" fontId="2" fillId="0" borderId="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cellStyleXfs>
  <cellXfs count="595">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31" fillId="2" borderId="0" xfId="0" applyFont="1" applyFill="1" applyAlignment="1">
      <alignment vertical="center"/>
    </xf>
    <xf numFmtId="49" fontId="18" fillId="2" borderId="1" xfId="49" applyNumberFormat="1" applyFont="1" applyFill="1" applyBorder="1" applyAlignment="1" applyProtection="1">
      <alignment horizontal="center" vertical="center" wrapText="1"/>
    </xf>
    <xf numFmtId="49" fontId="18" fillId="2" borderId="1" xfId="49" applyNumberFormat="1" applyFont="1" applyFill="1" applyBorder="1" applyAlignment="1" applyProtection="1">
      <alignment horizontal="left" vertical="center" wrapText="1"/>
    </xf>
    <xf numFmtId="0" fontId="17" fillId="2" borderId="0" xfId="43" applyFont="1" applyFill="1" applyBorder="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8" fillId="2" borderId="0" xfId="19" applyFont="1" applyFill="1"/>
    <xf numFmtId="0" fontId="18" fillId="2" borderId="0" xfId="19" applyFont="1" applyFill="1" applyAlignment="1">
      <alignment vertical="center" wrapText="1"/>
    </xf>
    <xf numFmtId="0" fontId="18" fillId="2" borderId="0" xfId="19" applyFont="1" applyFill="1" applyAlignment="1">
      <alignment vertical="center"/>
    </xf>
    <xf numFmtId="170" fontId="18" fillId="2" borderId="0" xfId="19" applyNumberFormat="1" applyFont="1" applyFill="1" applyAlignment="1">
      <alignment vertical="center"/>
    </xf>
    <xf numFmtId="0" fontId="18" fillId="2" borderId="0" xfId="19" applyFont="1" applyFill="1" applyAlignment="1">
      <alignment horizontal="left"/>
    </xf>
    <xf numFmtId="0" fontId="14" fillId="2" borderId="0" xfId="0" applyFont="1" applyFill="1"/>
    <xf numFmtId="0" fontId="17" fillId="2" borderId="0" xfId="0" applyFont="1" applyFill="1" applyBorder="1"/>
    <xf numFmtId="170" fontId="18" fillId="2" borderId="0" xfId="1" applyNumberFormat="1" applyFont="1" applyFill="1" applyBorder="1" applyProtection="1">
      <protection locked="0"/>
    </xf>
    <xf numFmtId="170" fontId="17" fillId="2" borderId="0" xfId="1" applyNumberFormat="1" applyFont="1" applyFill="1" applyBorder="1" applyProtection="1">
      <protection locked="0"/>
    </xf>
    <xf numFmtId="0" fontId="18" fillId="2" borderId="2" xfId="0" applyFont="1" applyFill="1" applyBorder="1"/>
    <xf numFmtId="170" fontId="18" fillId="2" borderId="2" xfId="1" applyNumberFormat="1" applyFont="1" applyFill="1" applyBorder="1" applyProtection="1">
      <protection locked="0"/>
    </xf>
    <xf numFmtId="0" fontId="35" fillId="2" borderId="0" xfId="30" applyFont="1" applyFill="1" applyAlignment="1">
      <alignment horizontal="center"/>
    </xf>
    <xf numFmtId="0" fontId="35" fillId="2" borderId="0" xfId="30" applyFont="1" applyFill="1"/>
    <xf numFmtId="0" fontId="17" fillId="2" borderId="0" xfId="19" applyFont="1" applyFill="1" applyAlignment="1">
      <alignment vertical="center" wrapText="1"/>
    </xf>
    <xf numFmtId="170" fontId="18" fillId="2" borderId="0" xfId="19" applyNumberFormat="1" applyFont="1" applyFill="1"/>
    <xf numFmtId="0" fontId="18" fillId="2" borderId="0" xfId="30" applyFont="1" applyFill="1"/>
    <xf numFmtId="170" fontId="18" fillId="2" borderId="0" xfId="1" applyNumberFormat="1" applyFont="1" applyFill="1" applyProtection="1">
      <protection locked="0"/>
    </xf>
    <xf numFmtId="0" fontId="16" fillId="2" borderId="0" xfId="0" applyFont="1" applyFill="1"/>
    <xf numFmtId="170" fontId="16" fillId="2" borderId="0" xfId="1" applyNumberFormat="1" applyFont="1" applyFill="1" applyProtection="1">
      <protection locked="0"/>
    </xf>
    <xf numFmtId="0" fontId="17" fillId="2" borderId="1" xfId="19" applyNumberFormat="1" applyFont="1" applyFill="1" applyBorder="1" applyAlignment="1" applyProtection="1">
      <alignment horizontal="center" vertical="center" wrapText="1"/>
    </xf>
    <xf numFmtId="0" fontId="17" fillId="2" borderId="3"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left" vertical="center" wrapText="1"/>
    </xf>
    <xf numFmtId="0" fontId="17" fillId="2" borderId="32" xfId="19" applyNumberFormat="1" applyFont="1" applyFill="1" applyBorder="1" applyAlignment="1" applyProtection="1">
      <alignment horizontal="center" vertical="center" wrapText="1"/>
    </xf>
    <xf numFmtId="170" fontId="73" fillId="2" borderId="0" xfId="6" applyNumberFormat="1" applyFont="1" applyFill="1" applyAlignment="1" applyProtection="1">
      <alignment horizontal="center" vertical="center"/>
      <protection locked="0"/>
    </xf>
    <xf numFmtId="0" fontId="18" fillId="2" borderId="0" xfId="43" applyNumberFormat="1" applyFont="1" applyFill="1" applyAlignment="1">
      <alignment vertical="center"/>
    </xf>
    <xf numFmtId="0" fontId="16" fillId="2" borderId="0" xfId="43" applyNumberFormat="1" applyFont="1" applyFill="1" applyAlignment="1">
      <alignment vertical="center"/>
    </xf>
    <xf numFmtId="0" fontId="17" fillId="2" borderId="8" xfId="43" applyNumberFormat="1" applyFont="1" applyFill="1" applyBorder="1" applyAlignment="1">
      <alignment vertical="center"/>
    </xf>
    <xf numFmtId="0" fontId="17" fillId="2" borderId="8" xfId="43" applyNumberFormat="1" applyFont="1" applyFill="1" applyBorder="1" applyAlignment="1">
      <alignment horizontal="right" vertical="center"/>
    </xf>
    <xf numFmtId="0" fontId="17" fillId="2" borderId="0" xfId="43" applyNumberFormat="1" applyFont="1" applyFill="1" applyBorder="1" applyAlignment="1">
      <alignment horizontal="right" vertical="center"/>
    </xf>
    <xf numFmtId="170" fontId="17" fillId="2" borderId="0" xfId="237" applyNumberFormat="1" applyFont="1" applyFill="1" applyBorder="1" applyAlignment="1">
      <alignment horizontal="right" vertical="center"/>
    </xf>
    <xf numFmtId="0" fontId="17" fillId="2" borderId="0" xfId="43" applyNumberFormat="1" applyFont="1" applyFill="1" applyBorder="1" applyAlignment="1">
      <alignment vertical="center"/>
    </xf>
    <xf numFmtId="0" fontId="17" fillId="2" borderId="0" xfId="422" applyFont="1" applyFill="1" applyBorder="1" applyAlignment="1">
      <alignment horizontal="right" vertical="center"/>
    </xf>
    <xf numFmtId="0" fontId="17" fillId="2" borderId="0" xfId="422" applyFont="1" applyFill="1" applyAlignment="1">
      <alignment horizontal="right" vertical="center"/>
    </xf>
    <xf numFmtId="170"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170"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70" fontId="16" fillId="2" borderId="0" xfId="237" applyNumberFormat="1" applyFont="1" applyFill="1" applyAlignment="1">
      <alignment horizontal="center" vertical="center"/>
    </xf>
    <xf numFmtId="0" fontId="16" fillId="2" borderId="0" xfId="48" applyFont="1" applyFill="1" applyAlignment="1">
      <alignment horizontal="right" vertical="center"/>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8" fillId="2" borderId="0" xfId="237" applyNumberFormat="1" applyFont="1" applyFill="1" applyAlignment="1">
      <alignment horizontal="left" wrapText="1"/>
    </xf>
    <xf numFmtId="0" fontId="18" fillId="2" borderId="0" xfId="48" applyFont="1" applyFill="1" applyAlignment="1"/>
    <xf numFmtId="0" fontId="18" fillId="2" borderId="0" xfId="48" applyFont="1" applyFill="1" applyAlignment="1">
      <alignment horizontal="right" vertical="center"/>
    </xf>
    <xf numFmtId="170"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Border="1" applyAlignment="1">
      <alignment vertical="center"/>
    </xf>
    <xf numFmtId="0" fontId="16" fillId="2" borderId="0" xfId="48" applyFont="1" applyFill="1" applyBorder="1" applyAlignment="1">
      <alignment horizontal="right" vertical="center"/>
    </xf>
    <xf numFmtId="170" fontId="17" fillId="2" borderId="0" xfId="237" applyNumberFormat="1" applyFont="1" applyFill="1" applyBorder="1" applyAlignment="1">
      <alignment horizontal="left" vertical="center"/>
    </xf>
    <xf numFmtId="0" fontId="17" fillId="2" borderId="0" xfId="48" applyFont="1" applyFill="1" applyBorder="1" applyAlignment="1">
      <alignment horizontal="left" vertical="center"/>
    </xf>
    <xf numFmtId="170" fontId="17" fillId="2" borderId="0" xfId="237" applyNumberFormat="1" applyFont="1" applyFill="1" applyBorder="1" applyAlignment="1" applyProtection="1">
      <alignment horizontal="center" vertical="center" wrapText="1"/>
    </xf>
    <xf numFmtId="0" fontId="17" fillId="2" borderId="0" xfId="19"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left" vertical="center" wrapText="1"/>
    </xf>
    <xf numFmtId="3"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left" vertical="center" wrapText="1"/>
    </xf>
    <xf numFmtId="3" fontId="17" fillId="2" borderId="3" xfId="48" applyNumberFormat="1" applyFont="1" applyFill="1" applyBorder="1" applyAlignment="1" applyProtection="1">
      <alignment horizontal="center" vertical="center" wrapText="1"/>
    </xf>
    <xf numFmtId="10" fontId="17" fillId="2" borderId="3" xfId="48" applyNumberFormat="1" applyFont="1" applyFill="1" applyBorder="1" applyAlignment="1" applyProtection="1">
      <alignment horizontal="right" vertical="center" wrapText="1"/>
    </xf>
    <xf numFmtId="0" fontId="17" fillId="2" borderId="0" xfId="48" applyNumberFormat="1" applyFont="1" applyFill="1" applyBorder="1" applyAlignment="1" applyProtection="1">
      <alignment horizontal="left" vertical="center" wrapText="1"/>
    </xf>
    <xf numFmtId="0" fontId="18" fillId="2" borderId="0" xfId="48" applyFont="1" applyFill="1" applyBorder="1"/>
    <xf numFmtId="0" fontId="18" fillId="2" borderId="1" xfId="48" applyNumberFormat="1" applyFont="1" applyFill="1" applyBorder="1" applyAlignment="1" applyProtection="1">
      <alignment horizontal="left" vertical="center" wrapText="1"/>
    </xf>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48" applyNumberFormat="1" applyFont="1" applyFill="1" applyBorder="1" applyAlignment="1" applyProtection="1">
      <alignment horizontal="right" vertical="center" wrapText="1"/>
    </xf>
    <xf numFmtId="0" fontId="35" fillId="2" borderId="0" xfId="48" applyFont="1" applyFill="1"/>
    <xf numFmtId="3" fontId="17" fillId="2" borderId="3" xfId="48" applyNumberFormat="1" applyFont="1" applyFill="1" applyBorder="1" applyAlignment="1" applyProtection="1">
      <alignment horizontal="right" vertical="center" wrapText="1"/>
    </xf>
    <xf numFmtId="10" fontId="17" fillId="2" borderId="3" xfId="237" applyNumberFormat="1" applyFont="1" applyFill="1" applyBorder="1" applyAlignment="1" applyProtection="1">
      <alignment horizontal="right" vertical="center" wrapText="1"/>
      <protection locked="0"/>
    </xf>
    <xf numFmtId="0" fontId="35" fillId="2" borderId="0" xfId="48" applyFont="1" applyFill="1" applyAlignment="1">
      <alignment horizontal="right"/>
    </xf>
    <xf numFmtId="170" fontId="17" fillId="2" borderId="1" xfId="237"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18" fillId="2" borderId="1" xfId="237" applyNumberFormat="1" applyFont="1" applyFill="1" applyBorder="1" applyAlignment="1" applyProtection="1">
      <alignment horizontal="right" vertical="center" wrapText="1"/>
      <protection locked="0"/>
    </xf>
    <xf numFmtId="170" fontId="18" fillId="2" borderId="3" xfId="237" applyNumberFormat="1" applyFont="1" applyFill="1" applyBorder="1" applyAlignment="1" applyProtection="1">
      <alignment horizontal="right" vertical="center" wrapText="1"/>
      <protection locked="0"/>
    </xf>
    <xf numFmtId="170" fontId="18" fillId="2" borderId="3" xfId="48" applyNumberFormat="1" applyFont="1" applyFill="1" applyBorder="1" applyAlignment="1" applyProtection="1">
      <alignment horizontal="right" vertical="center" wrapText="1"/>
    </xf>
    <xf numFmtId="10" fontId="18" fillId="2" borderId="3" xfId="237" applyNumberFormat="1" applyFont="1" applyFill="1" applyBorder="1" applyAlignment="1" applyProtection="1">
      <alignment horizontal="right" vertical="center" wrapText="1"/>
      <protection locked="0"/>
    </xf>
    <xf numFmtId="170" fontId="17" fillId="2" borderId="1" xfId="48" applyNumberFormat="1" applyFont="1" applyFill="1" applyBorder="1" applyAlignment="1" applyProtection="1">
      <alignment horizontal="right" vertical="center" wrapText="1"/>
    </xf>
    <xf numFmtId="10" fontId="17" fillId="2" borderId="3" xfId="709" applyNumberFormat="1" applyFont="1" applyFill="1" applyBorder="1" applyAlignment="1" applyProtection="1">
      <alignment horizontal="right" vertical="center" wrapText="1"/>
      <protection locked="0"/>
    </xf>
    <xf numFmtId="0" fontId="36" fillId="2" borderId="0" xfId="48" applyFont="1" applyFill="1"/>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0" fontId="18" fillId="2" borderId="3" xfId="237" applyNumberFormat="1" applyFont="1" applyFill="1" applyBorder="1" applyAlignment="1" applyProtection="1">
      <alignment horizontal="right" vertical="center" wrapText="1"/>
    </xf>
    <xf numFmtId="10" fontId="18" fillId="2" borderId="3" xfId="709" applyNumberFormat="1" applyFont="1" applyFill="1" applyBorder="1" applyAlignment="1" applyProtection="1">
      <alignment horizontal="right" vertical="center" wrapText="1"/>
      <protection locked="0"/>
    </xf>
    <xf numFmtId="170" fontId="35" fillId="2" borderId="0" xfId="48" applyNumberFormat="1" applyFont="1" applyFill="1"/>
    <xf numFmtId="0" fontId="17" fillId="2" borderId="1" xfId="19" applyNumberFormat="1" applyFont="1" applyFill="1" applyBorder="1" applyAlignment="1" applyProtection="1">
      <alignment horizontal="left" vertical="center" wrapText="1"/>
    </xf>
    <xf numFmtId="3" fontId="17" fillId="2" borderId="1" xfId="19" applyNumberFormat="1" applyFont="1" applyFill="1" applyBorder="1" applyAlignment="1" applyProtection="1">
      <alignment horizontal="right" vertical="center" wrapText="1"/>
    </xf>
    <xf numFmtId="0" fontId="17" fillId="2" borderId="1" xfId="19" applyNumberFormat="1" applyFont="1" applyFill="1" applyBorder="1" applyAlignment="1" applyProtection="1">
      <alignment horizontal="right" vertical="center" wrapText="1"/>
    </xf>
    <xf numFmtId="0" fontId="17" fillId="2" borderId="3" xfId="19" applyNumberFormat="1" applyFont="1" applyFill="1" applyBorder="1" applyAlignment="1" applyProtection="1">
      <alignment horizontal="right" vertical="center" wrapText="1"/>
    </xf>
    <xf numFmtId="3" fontId="17" fillId="2" borderId="3" xfId="19" applyNumberFormat="1" applyFont="1" applyFill="1" applyBorder="1" applyAlignment="1" applyProtection="1">
      <alignment horizontal="right" vertical="center" wrapText="1"/>
    </xf>
    <xf numFmtId="10" fontId="17" fillId="2" borderId="3" xfId="19" applyNumberFormat="1" applyFont="1" applyFill="1" applyBorder="1" applyAlignment="1" applyProtection="1">
      <alignment horizontal="right" vertical="center" wrapText="1"/>
    </xf>
    <xf numFmtId="170" fontId="17" fillId="2" borderId="0" xfId="237" applyNumberFormat="1" applyFont="1" applyFill="1" applyBorder="1" applyAlignment="1" applyProtection="1">
      <alignment horizontal="left" vertical="center" wrapText="1"/>
    </xf>
    <xf numFmtId="0" fontId="17" fillId="2" borderId="0" xfId="19" applyNumberFormat="1" applyFont="1" applyFill="1" applyBorder="1" applyAlignment="1" applyProtection="1">
      <alignment horizontal="left" vertical="center" wrapText="1"/>
    </xf>
    <xf numFmtId="170"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7" fillId="2" borderId="0" xfId="48" applyFont="1" applyFill="1" applyBorder="1" applyAlignment="1">
      <alignment horizontal="left"/>
    </xf>
    <xf numFmtId="0" fontId="18" fillId="2" borderId="0" xfId="48" applyFont="1" applyFill="1" applyBorder="1" applyAlignment="1"/>
    <xf numFmtId="0" fontId="18" fillId="2" borderId="0" xfId="48" applyFont="1" applyFill="1" applyBorder="1" applyAlignment="1">
      <alignment horizontal="right" vertical="center"/>
    </xf>
    <xf numFmtId="0" fontId="18" fillId="2" borderId="8" xfId="48" applyFont="1" applyFill="1" applyBorder="1" applyAlignment="1"/>
    <xf numFmtId="170" fontId="17" fillId="2" borderId="8" xfId="1" applyNumberFormat="1" applyFont="1" applyFill="1" applyBorder="1" applyAlignment="1" applyProtection="1">
      <alignment horizontal="left"/>
      <protection locked="0"/>
    </xf>
    <xf numFmtId="170" fontId="18" fillId="2" borderId="8"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170" fontId="18" fillId="2" borderId="0" xfId="1" applyNumberFormat="1" applyFont="1" applyFill="1" applyBorder="1" applyAlignment="1" applyProtection="1">
      <alignment horizontal="left"/>
      <protection locked="0"/>
    </xf>
    <xf numFmtId="3" fontId="17" fillId="2" borderId="0" xfId="496" applyNumberFormat="1" applyFont="1" applyFill="1" applyAlignment="1">
      <alignment vertical="center" wrapText="1"/>
    </xf>
    <xf numFmtId="3" fontId="18" fillId="2" borderId="0" xfId="496" applyNumberFormat="1" applyFont="1" applyFill="1" applyAlignment="1">
      <alignment vertical="center" wrapText="1"/>
    </xf>
    <xf numFmtId="3" fontId="40"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applyAlignment="1"/>
    <xf numFmtId="0" fontId="17" fillId="2" borderId="0" xfId="48" applyFont="1" applyFill="1" applyAlignment="1">
      <alignment vertical="center"/>
    </xf>
    <xf numFmtId="170"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34" fillId="2" borderId="0" xfId="48" applyFont="1" applyFill="1"/>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70" fontId="17" fillId="2" borderId="0" xfId="237" applyNumberFormat="1" applyFont="1" applyFill="1" applyAlignment="1">
      <alignment horizontal="left"/>
    </xf>
    <xf numFmtId="170" fontId="17" fillId="2" borderId="0" xfId="237" applyNumberFormat="1" applyFont="1" applyFill="1" applyAlignment="1"/>
    <xf numFmtId="170" fontId="18" fillId="2" borderId="0" xfId="237" applyNumberFormat="1" applyFont="1" applyFill="1" applyAlignment="1"/>
    <xf numFmtId="170" fontId="17" fillId="2" borderId="0" xfId="237" applyNumberFormat="1" applyFont="1" applyFill="1" applyBorder="1" applyAlignment="1">
      <alignment horizontal="left"/>
    </xf>
    <xf numFmtId="0" fontId="17" fillId="2" borderId="0" xfId="48" applyFont="1" applyFill="1" applyBorder="1" applyAlignment="1">
      <alignment horizontal="right"/>
    </xf>
    <xf numFmtId="0" fontId="17" fillId="2" borderId="8" xfId="43" applyFont="1" applyFill="1" applyBorder="1" applyAlignment="1">
      <alignment vertical="center"/>
    </xf>
    <xf numFmtId="0" fontId="17" fillId="2" borderId="0" xfId="422" applyFont="1" applyFill="1" applyBorder="1" applyAlignment="1">
      <alignment vertical="center"/>
    </xf>
    <xf numFmtId="170" fontId="17" fillId="2" borderId="8" xfId="1" applyNumberFormat="1" applyFont="1" applyFill="1" applyBorder="1" applyAlignment="1" applyProtection="1">
      <protection locked="0"/>
    </xf>
    <xf numFmtId="169" fontId="18" fillId="2" borderId="0" xfId="237" applyFont="1" applyFill="1"/>
    <xf numFmtId="169" fontId="18" fillId="2" borderId="0" xfId="237" applyFont="1" applyFill="1" applyAlignment="1">
      <alignment vertical="center"/>
    </xf>
    <xf numFmtId="3" fontId="40" fillId="2" borderId="0" xfId="496" applyNumberFormat="1" applyFont="1" applyFill="1" applyAlignment="1">
      <alignment vertical="center" wrapText="1"/>
    </xf>
    <xf numFmtId="0" fontId="18" fillId="2" borderId="0" xfId="48" applyFont="1" applyFill="1" applyBorder="1" applyAlignment="1">
      <alignment vertical="center"/>
    </xf>
    <xf numFmtId="0" fontId="16" fillId="2" borderId="0" xfId="48" applyFont="1" applyFill="1" applyAlignment="1">
      <alignment horizontal="right"/>
    </xf>
    <xf numFmtId="170" fontId="18" fillId="2" borderId="0" xfId="48" applyNumberFormat="1" applyFont="1" applyFill="1"/>
    <xf numFmtId="170"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169" fontId="35"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Border="1" applyAlignment="1">
      <alignment horizontal="center" vertical="center"/>
    </xf>
    <xf numFmtId="49" fontId="17" fillId="2" borderId="0" xfId="19" applyNumberFormat="1" applyFont="1" applyFill="1" applyBorder="1" applyAlignment="1" applyProtection="1">
      <alignment horizontal="left" vertical="center" wrapText="1"/>
    </xf>
    <xf numFmtId="170"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169" fontId="18" fillId="2" borderId="8" xfId="237" applyFont="1" applyFill="1" applyBorder="1"/>
    <xf numFmtId="169" fontId="18" fillId="2" borderId="0" xfId="237" applyFont="1" applyFill="1" applyBorder="1"/>
    <xf numFmtId="0" fontId="18" fillId="2" borderId="0" xfId="43" applyNumberFormat="1" applyFont="1" applyFill="1" applyBorder="1" applyAlignment="1">
      <alignment vertical="center"/>
    </xf>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pplyProtection="1">
      <alignment horizontal="center" vertical="center" wrapText="1"/>
    </xf>
    <xf numFmtId="0" fontId="18" fillId="2" borderId="1" xfId="49" applyFont="1" applyFill="1" applyBorder="1" applyAlignment="1" applyProtection="1">
      <alignment horizontal="left" vertical="center" wrapText="1"/>
    </xf>
    <xf numFmtId="0" fontId="18" fillId="2" borderId="0" xfId="49" applyFont="1" applyFill="1" applyAlignment="1">
      <alignment horizontal="center"/>
    </xf>
    <xf numFmtId="0" fontId="18" fillId="2" borderId="0" xfId="49" applyFont="1" applyFill="1"/>
    <xf numFmtId="0" fontId="16" fillId="2" borderId="0" xfId="48" applyFont="1" applyFill="1"/>
    <xf numFmtId="170" fontId="16" fillId="2" borderId="0" xfId="50" applyNumberFormat="1" applyFont="1" applyFill="1" applyAlignment="1" applyProtection="1">
      <alignment horizontal="right"/>
      <protection locked="0"/>
    </xf>
    <xf numFmtId="0" fontId="35" fillId="2" borderId="0" xfId="49" applyFont="1" applyFill="1"/>
    <xf numFmtId="170" fontId="18" fillId="2" borderId="0" xfId="50" applyNumberFormat="1" applyFont="1" applyFill="1" applyAlignment="1" applyProtection="1">
      <alignment horizontal="right"/>
      <protection locked="0"/>
    </xf>
    <xf numFmtId="0" fontId="35" fillId="2" borderId="0" xfId="49" applyFont="1" applyFill="1" applyBorder="1"/>
    <xf numFmtId="170" fontId="18" fillId="2" borderId="0" xfId="50" applyNumberFormat="1" applyFont="1" applyFill="1" applyBorder="1" applyAlignment="1" applyProtection="1">
      <alignment horizontal="right"/>
      <protection locked="0"/>
    </xf>
    <xf numFmtId="0" fontId="17" fillId="2" borderId="8" xfId="48" applyFont="1" applyFill="1" applyBorder="1"/>
    <xf numFmtId="0" fontId="18" fillId="2" borderId="8" xfId="48" applyFont="1" applyFill="1" applyBorder="1"/>
    <xf numFmtId="0" fontId="17" fillId="2" borderId="1" xfId="49" applyFont="1" applyFill="1" applyBorder="1" applyAlignment="1">
      <alignment horizontal="center" vertical="center" wrapText="1"/>
    </xf>
    <xf numFmtId="0" fontId="35"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35"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169" fontId="14" fillId="2" borderId="1" xfId="1" applyFont="1" applyFill="1" applyBorder="1">
      <protection locked="0"/>
    </xf>
    <xf numFmtId="0" fontId="20" fillId="2" borderId="0" xfId="0" applyFont="1" applyFill="1"/>
    <xf numFmtId="49" fontId="22" fillId="2" borderId="1" xfId="37" applyNumberFormat="1" applyFont="1" applyFill="1" applyBorder="1" applyAlignment="1" applyProtection="1">
      <alignment horizontal="center" vertical="center" wrapText="1"/>
    </xf>
    <xf numFmtId="0" fontId="14" fillId="2" borderId="0" xfId="0" applyFont="1" applyFill="1" applyAlignment="1">
      <alignment wrapText="1"/>
    </xf>
    <xf numFmtId="0" fontId="23" fillId="2" borderId="0" xfId="0" applyFont="1" applyFill="1" applyAlignment="1">
      <alignment vertical="center" wrapText="1"/>
    </xf>
    <xf numFmtId="0" fontId="20" fillId="0" borderId="0" xfId="963" applyFont="1" applyFill="1"/>
    <xf numFmtId="0" fontId="162" fillId="0" borderId="0" xfId="963" applyFont="1" applyFill="1"/>
    <xf numFmtId="0" fontId="163" fillId="0" borderId="0" xfId="963" applyFont="1" applyFill="1"/>
    <xf numFmtId="0" fontId="164" fillId="0" borderId="0" xfId="963" applyFont="1" applyFill="1"/>
    <xf numFmtId="0" fontId="20" fillId="0" borderId="0" xfId="963" applyFont="1" applyFill="1" applyAlignment="1">
      <alignment horizontal="right" vertical="center"/>
    </xf>
    <xf numFmtId="0" fontId="165" fillId="0" borderId="0" xfId="963" applyFont="1" applyFill="1" applyAlignment="1">
      <alignment horizontal="right" vertical="center"/>
    </xf>
    <xf numFmtId="0" fontId="165" fillId="0" borderId="0" xfId="963" applyFont="1" applyFill="1" applyAlignment="1">
      <alignment horizontal="right"/>
    </xf>
    <xf numFmtId="0" fontId="165" fillId="0" borderId="0" xfId="963" applyFont="1" applyFill="1" applyBorder="1" applyAlignment="1" applyProtection="1">
      <alignment horizontal="left"/>
      <protection locked="0"/>
    </xf>
    <xf numFmtId="0" fontId="165" fillId="0" borderId="0" xfId="963" applyFont="1" applyFill="1"/>
    <xf numFmtId="0" fontId="166" fillId="0" borderId="1" xfId="963" applyFont="1" applyFill="1" applyBorder="1" applyAlignment="1">
      <alignment horizontal="center"/>
    </xf>
    <xf numFmtId="0" fontId="20" fillId="0" borderId="1" xfId="963" applyFont="1" applyFill="1" applyBorder="1" applyAlignment="1">
      <alignment horizontal="center"/>
    </xf>
    <xf numFmtId="0" fontId="20" fillId="0" borderId="1" xfId="963" applyFont="1" applyFill="1" applyBorder="1" applyAlignment="1">
      <alignment horizontal="left" wrapText="1"/>
    </xf>
    <xf numFmtId="0" fontId="168" fillId="0" borderId="1" xfId="964" applyFont="1" applyFill="1" applyBorder="1" applyAlignment="1">
      <alignment vertical="center" wrapText="1"/>
    </xf>
    <xf numFmtId="0" fontId="20" fillId="0" borderId="1" xfId="963" applyFont="1" applyFill="1" applyBorder="1" applyAlignment="1">
      <alignment vertical="center" wrapText="1"/>
    </xf>
    <xf numFmtId="0" fontId="20" fillId="0" borderId="1" xfId="963" applyFont="1" applyFill="1" applyBorder="1"/>
    <xf numFmtId="0" fontId="166" fillId="0" borderId="0" xfId="963" applyFont="1" applyFill="1" applyAlignment="1">
      <alignment horizontal="center" vertical="center"/>
    </xf>
    <xf numFmtId="0" fontId="166" fillId="0" borderId="0" xfId="963" applyFont="1" applyFill="1" applyAlignment="1">
      <alignment horizontal="center"/>
    </xf>
    <xf numFmtId="0" fontId="167" fillId="0" borderId="0" xfId="963" applyFont="1" applyFill="1" applyAlignment="1">
      <alignment horizontal="center"/>
    </xf>
    <xf numFmtId="0" fontId="165" fillId="0" borderId="0" xfId="963" applyFont="1" applyFill="1" applyAlignment="1">
      <alignment horizontal="center"/>
    </xf>
    <xf numFmtId="0" fontId="169" fillId="0" borderId="0" xfId="963" applyFont="1" applyFill="1"/>
    <xf numFmtId="0" fontId="169" fillId="0" borderId="0" xfId="963" applyFont="1" applyFill="1" applyAlignment="1">
      <alignment vertical="top" wrapText="1"/>
    </xf>
    <xf numFmtId="0" fontId="18" fillId="2" borderId="1" xfId="8" applyFont="1" applyFill="1" applyBorder="1" applyAlignment="1" applyProtection="1">
      <alignment horizontal="center" vertical="center" wrapText="1"/>
    </xf>
    <xf numFmtId="0" fontId="17" fillId="2" borderId="1" xfId="8" applyFont="1" applyFill="1" applyBorder="1" applyAlignment="1" applyProtection="1">
      <alignment horizontal="center" vertical="center" wrapText="1"/>
    </xf>
    <xf numFmtId="0" fontId="14" fillId="2" borderId="0" xfId="19" applyFont="1" applyFill="1"/>
    <xf numFmtId="0" fontId="17" fillId="2" borderId="0" xfId="19" applyFont="1" applyFill="1" applyAlignment="1">
      <alignment horizontal="left" vertical="top" wrapText="1"/>
    </xf>
    <xf numFmtId="0" fontId="18" fillId="2" borderId="0" xfId="19" applyFont="1" applyFill="1" applyAlignment="1">
      <alignment horizontal="left" vertical="top" wrapText="1"/>
    </xf>
    <xf numFmtId="0" fontId="17" fillId="2" borderId="1" xfId="8" applyFont="1" applyFill="1" applyBorder="1" applyAlignment="1" applyProtection="1">
      <alignment wrapText="1"/>
    </xf>
    <xf numFmtId="0" fontId="18" fillId="2" borderId="1" xfId="8" applyFont="1" applyFill="1" applyBorder="1" applyAlignment="1" applyProtection="1">
      <alignment wrapText="1"/>
    </xf>
    <xf numFmtId="0" fontId="17" fillId="2" borderId="1" xfId="8" applyFont="1" applyFill="1" applyBorder="1" applyAlignment="1" applyProtection="1">
      <alignment vertical="center" wrapText="1"/>
    </xf>
    <xf numFmtId="0" fontId="16" fillId="2" borderId="0" xfId="19" applyFont="1" applyFill="1"/>
    <xf numFmtId="0" fontId="18" fillId="2" borderId="2" xfId="19" applyFont="1" applyFill="1" applyBorder="1"/>
    <xf numFmtId="0" fontId="14" fillId="2" borderId="2" xfId="19" applyFont="1" applyFill="1" applyBorder="1"/>
    <xf numFmtId="0" fontId="17" fillId="2" borderId="0" xfId="19" applyFont="1" applyFill="1" applyBorder="1"/>
    <xf numFmtId="0" fontId="14" fillId="2" borderId="0" xfId="19" applyFont="1" applyFill="1" applyAlignment="1">
      <alignment horizontal="left"/>
    </xf>
    <xf numFmtId="3" fontId="17" fillId="2" borderId="1" xfId="8" applyNumberFormat="1" applyFont="1" applyFill="1" applyBorder="1" applyAlignment="1" applyProtection="1">
      <alignment horizontal="left" wrapText="1"/>
    </xf>
    <xf numFmtId="49" fontId="17" fillId="2" borderId="1" xfId="19" applyNumberFormat="1" applyFont="1" applyFill="1" applyBorder="1" applyAlignment="1" applyProtection="1">
      <alignment horizontal="center" vertical="center" wrapText="1"/>
    </xf>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22" fillId="2" borderId="0" xfId="0" applyFont="1" applyFill="1" applyAlignment="1">
      <alignment horizontal="right" vertical="center" wrapText="1"/>
    </xf>
    <xf numFmtId="0" fontId="31" fillId="2" borderId="0" xfId="0" applyFont="1" applyFill="1" applyAlignment="1">
      <alignment horizontal="righ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0" fillId="2" borderId="0" xfId="0" applyFill="1"/>
    <xf numFmtId="0" fontId="18" fillId="2" borderId="0" xfId="0" applyFont="1" applyFill="1" applyAlignment="1">
      <alignment horizontal="center" vertical="center"/>
    </xf>
    <xf numFmtId="0" fontId="18" fillId="2" borderId="0" xfId="0" applyFont="1" applyFill="1" applyAlignment="1">
      <alignment vertical="center"/>
    </xf>
    <xf numFmtId="0" fontId="17" fillId="2" borderId="0" xfId="0" applyFont="1" applyFill="1" applyAlignment="1">
      <alignment vertical="center" wrapText="1"/>
    </xf>
    <xf numFmtId="0" fontId="18" fillId="2" borderId="0" xfId="0" applyFont="1" applyFill="1" applyAlignment="1">
      <alignment vertical="center" wrapText="1"/>
    </xf>
    <xf numFmtId="49" fontId="17" fillId="2" borderId="1" xfId="0" applyNumberFormat="1" applyFont="1" applyFill="1" applyBorder="1" applyAlignment="1" applyProtection="1">
      <alignment horizontal="center" vertical="center" wrapText="1"/>
    </xf>
    <xf numFmtId="167" fontId="18" fillId="2" borderId="0" xfId="0" applyNumberFormat="1" applyFont="1" applyFill="1"/>
    <xf numFmtId="0" fontId="17" fillId="2" borderId="1" xfId="8" applyFont="1" applyFill="1" applyBorder="1" applyAlignment="1" applyProtection="1">
      <alignment horizontal="left" vertical="center" wrapText="1"/>
    </xf>
    <xf numFmtId="167" fontId="17" fillId="2" borderId="1" xfId="8" applyNumberFormat="1" applyFont="1" applyFill="1" applyBorder="1" applyAlignment="1" applyProtection="1">
      <alignment horizontal="right" vertical="center" wrapText="1"/>
    </xf>
    <xf numFmtId="167" fontId="14" fillId="2" borderId="0" xfId="0" applyNumberFormat="1" applyFont="1" applyFill="1"/>
    <xf numFmtId="169" fontId="18" fillId="2" borderId="0" xfId="1" applyFont="1" applyFill="1">
      <protection locked="0"/>
    </xf>
    <xf numFmtId="0" fontId="18" fillId="2" borderId="1" xfId="8" applyFont="1" applyFill="1" applyBorder="1" applyAlignment="1" applyProtection="1">
      <alignment horizontal="left" vertical="center" wrapText="1"/>
    </xf>
    <xf numFmtId="167" fontId="18" fillId="2" borderId="1" xfId="8" applyNumberFormat="1" applyFont="1" applyFill="1" applyBorder="1" applyAlignment="1" applyProtection="1">
      <alignment horizontal="right" vertical="center" wrapText="1"/>
    </xf>
    <xf numFmtId="167" fontId="173" fillId="2" borderId="1" xfId="8" applyNumberFormat="1" applyFont="1" applyFill="1" applyBorder="1" applyAlignment="1" applyProtection="1">
      <alignment horizontal="right" vertical="center" wrapText="1"/>
    </xf>
    <xf numFmtId="167" fontId="172" fillId="2" borderId="1" xfId="1" applyNumberFormat="1" applyFont="1" applyFill="1" applyBorder="1" applyAlignment="1" applyProtection="1">
      <alignment horizontal="right" vertical="center"/>
    </xf>
    <xf numFmtId="167" fontId="18" fillId="2" borderId="1" xfId="1" applyNumberFormat="1" applyFont="1" applyFill="1" applyBorder="1" applyAlignment="1" applyProtection="1">
      <alignment horizontal="right" vertical="center"/>
    </xf>
    <xf numFmtId="2" fontId="18" fillId="2" borderId="1" xfId="8" applyNumberFormat="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8" fillId="2" borderId="1" xfId="8" quotePrefix="1" applyFont="1" applyFill="1" applyBorder="1" applyAlignment="1" applyProtection="1">
      <alignment horizontal="center" vertical="center" wrapText="1"/>
    </xf>
    <xf numFmtId="167" fontId="172" fillId="2" borderId="1" xfId="8" applyNumberFormat="1" applyFont="1" applyFill="1" applyBorder="1" applyAlignment="1" applyProtection="1">
      <alignment horizontal="right" vertical="center" wrapText="1"/>
    </xf>
    <xf numFmtId="0" fontId="18" fillId="2" borderId="0" xfId="0" applyFont="1" applyFill="1" applyBorder="1"/>
    <xf numFmtId="170" fontId="18" fillId="2" borderId="0" xfId="4" applyNumberFormat="1" applyFont="1" applyFill="1" applyBorder="1"/>
    <xf numFmtId="0" fontId="40" fillId="2" borderId="0" xfId="30" applyFont="1" applyFill="1"/>
    <xf numFmtId="170" fontId="18" fillId="2" borderId="2" xfId="4" applyNumberFormat="1" applyFont="1" applyFill="1" applyBorder="1"/>
    <xf numFmtId="170" fontId="18" fillId="2" borderId="0" xfId="2" applyNumberFormat="1" applyFont="1" applyFill="1" applyAlignment="1">
      <alignment vertical="center"/>
    </xf>
    <xf numFmtId="167" fontId="0" fillId="2" borderId="0" xfId="0" applyNumberFormat="1" applyFill="1"/>
    <xf numFmtId="0" fontId="14" fillId="2" borderId="0" xfId="0" applyNumberFormat="1" applyFont="1" applyFill="1"/>
    <xf numFmtId="170" fontId="17" fillId="2" borderId="1" xfId="1" applyNumberFormat="1" applyFont="1" applyFill="1" applyBorder="1" applyAlignment="1" applyProtection="1">
      <alignment horizontal="center" vertical="center" wrapText="1"/>
      <protection locked="0"/>
    </xf>
    <xf numFmtId="0" fontId="18" fillId="2" borderId="0" xfId="0" applyNumberFormat="1" applyFont="1" applyFill="1"/>
    <xf numFmtId="0" fontId="26" fillId="2" borderId="1" xfId="8" applyFont="1" applyFill="1" applyBorder="1" applyAlignment="1" applyProtection="1">
      <alignment horizontal="left" wrapText="1"/>
    </xf>
    <xf numFmtId="170" fontId="26" fillId="2" borderId="1" xfId="1" applyNumberFormat="1" applyFont="1" applyFill="1" applyBorder="1" applyAlignment="1" applyProtection="1">
      <alignment horizontal="left" wrapText="1"/>
      <protection locked="0"/>
    </xf>
    <xf numFmtId="167" fontId="27" fillId="2" borderId="1" xfId="1" applyNumberFormat="1" applyFont="1" applyFill="1" applyBorder="1" applyAlignment="1" applyProtection="1">
      <alignment horizontal="right" vertical="center"/>
    </xf>
    <xf numFmtId="170" fontId="26" fillId="2" borderId="1" xfId="1" applyNumberFormat="1" applyFont="1" applyFill="1" applyBorder="1" applyAlignment="1" applyProtection="1">
      <alignment horizontal="right" vertical="center" wrapText="1"/>
      <protection locked="0"/>
    </xf>
    <xf numFmtId="0" fontId="26" fillId="2" borderId="1" xfId="8" applyFont="1" applyFill="1" applyBorder="1" applyAlignment="1" applyProtection="1">
      <alignment horizontal="center" wrapText="1"/>
    </xf>
    <xf numFmtId="170" fontId="26" fillId="2" borderId="1" xfId="1" applyNumberFormat="1" applyFont="1" applyFill="1" applyBorder="1" applyAlignment="1" applyProtection="1">
      <alignment horizontal="left"/>
      <protection locked="0"/>
    </xf>
    <xf numFmtId="170" fontId="18" fillId="2" borderId="0" xfId="0" applyNumberFormat="1" applyFont="1" applyFill="1"/>
    <xf numFmtId="170" fontId="14" fillId="2" borderId="0" xfId="0" applyNumberFormat="1" applyFont="1" applyFill="1"/>
    <xf numFmtId="0" fontId="27" fillId="2" borderId="1" xfId="8" applyFont="1" applyFill="1" applyBorder="1" applyAlignment="1" applyProtection="1">
      <alignment horizontal="left" wrapText="1"/>
    </xf>
    <xf numFmtId="0" fontId="27" fillId="2" borderId="1" xfId="8" applyFont="1" applyFill="1" applyBorder="1" applyAlignment="1" applyProtection="1">
      <alignment horizontal="center" wrapText="1"/>
    </xf>
    <xf numFmtId="0" fontId="27" fillId="2" borderId="1" xfId="8" applyFont="1" applyFill="1" applyBorder="1" applyAlignment="1" applyProtection="1">
      <alignment horizontal="center" vertical="center" wrapText="1"/>
    </xf>
    <xf numFmtId="0" fontId="26" fillId="2" borderId="1" xfId="8" applyFont="1" applyFill="1" applyBorder="1" applyAlignment="1" applyProtection="1">
      <alignment horizontal="center" vertical="center" wrapText="1"/>
    </xf>
    <xf numFmtId="167" fontId="26" fillId="2" borderId="1" xfId="1" applyNumberFormat="1" applyFont="1" applyFill="1" applyBorder="1" applyAlignment="1" applyProtection="1">
      <alignment horizontal="right" vertical="center"/>
    </xf>
    <xf numFmtId="170" fontId="27" fillId="2" borderId="1" xfId="1" applyNumberFormat="1" applyFont="1" applyFill="1" applyBorder="1" applyAlignment="1" applyProtection="1">
      <alignment horizontal="left"/>
      <protection locked="0"/>
    </xf>
    <xf numFmtId="0" fontId="30" fillId="2" borderId="1" xfId="0" quotePrefix="1" applyFont="1" applyFill="1" applyBorder="1" applyAlignment="1">
      <alignment horizontal="center"/>
    </xf>
    <xf numFmtId="0" fontId="29" fillId="2" borderId="1" xfId="0" quotePrefix="1" applyFont="1" applyFill="1" applyBorder="1" applyAlignment="1">
      <alignment horizontal="center"/>
    </xf>
    <xf numFmtId="170" fontId="26" fillId="2" borderId="1" xfId="1" applyNumberFormat="1" applyFont="1" applyFill="1" applyBorder="1" applyAlignment="1">
      <alignment horizontal="right" vertical="center"/>
      <protection locked="0"/>
    </xf>
    <xf numFmtId="167" fontId="27" fillId="2" borderId="1" xfId="8" applyNumberFormat="1" applyFont="1" applyFill="1" applyBorder="1" applyAlignment="1" applyProtection="1">
      <alignment horizontal="right" vertical="center" wrapText="1"/>
    </xf>
    <xf numFmtId="169" fontId="26" fillId="2" borderId="1" xfId="1" applyFont="1" applyFill="1" applyBorder="1" applyAlignment="1">
      <alignment horizontal="right" vertical="center"/>
      <protection locked="0"/>
    </xf>
    <xf numFmtId="169" fontId="27" fillId="2" borderId="1" xfId="1" applyFont="1" applyFill="1" applyBorder="1" applyAlignment="1">
      <alignment horizontal="right" vertical="center"/>
      <protection locked="0"/>
    </xf>
    <xf numFmtId="169" fontId="27" fillId="2" borderId="1" xfId="1" applyFont="1" applyFill="1" applyBorder="1" applyAlignment="1">
      <alignment horizontal="right" vertical="center" wrapText="1"/>
      <protection locked="0"/>
    </xf>
    <xf numFmtId="49" fontId="17" fillId="2" borderId="1" xfId="0" applyNumberFormat="1" applyFont="1" applyFill="1" applyBorder="1" applyAlignment="1" applyProtection="1">
      <alignment horizontal="left" wrapText="1"/>
    </xf>
    <xf numFmtId="49" fontId="17" fillId="2" borderId="1" xfId="0" applyNumberFormat="1" applyFont="1" applyFill="1" applyBorder="1" applyAlignment="1" applyProtection="1">
      <alignment horizontal="center" wrapText="1"/>
    </xf>
    <xf numFmtId="49" fontId="17" fillId="2" borderId="1" xfId="0" applyNumberFormat="1" applyFont="1" applyFill="1" applyBorder="1" applyAlignment="1" applyProtection="1">
      <alignment wrapText="1"/>
    </xf>
    <xf numFmtId="0" fontId="18" fillId="2" borderId="0" xfId="0" applyFont="1" applyFill="1" applyAlignment="1">
      <alignment horizontal="left"/>
    </xf>
    <xf numFmtId="0" fontId="18" fillId="2" borderId="0" xfId="0" applyFont="1" applyFill="1" applyAlignment="1">
      <alignment horizontal="right"/>
    </xf>
    <xf numFmtId="0" fontId="16" fillId="2" borderId="0" xfId="0" applyFont="1" applyFill="1" applyBorder="1"/>
    <xf numFmtId="170" fontId="16" fillId="2" borderId="0" xfId="1" applyNumberFormat="1" applyFont="1" applyFill="1" applyBorder="1" applyProtection="1">
      <protection locked="0"/>
    </xf>
    <xf numFmtId="0" fontId="18" fillId="2" borderId="0" xfId="0" applyFont="1" applyFill="1" applyBorder="1" applyAlignment="1">
      <alignment vertical="center"/>
    </xf>
    <xf numFmtId="0" fontId="17" fillId="2" borderId="0" xfId="0" applyFont="1" applyFill="1" applyAlignment="1"/>
    <xf numFmtId="0" fontId="18" fillId="2" borderId="0" xfId="0" applyFont="1" applyFill="1" applyAlignment="1">
      <alignment vertical="top"/>
    </xf>
    <xf numFmtId="170" fontId="0" fillId="2" borderId="0" xfId="1" applyNumberFormat="1" applyFont="1" applyFill="1">
      <protection locked="0"/>
    </xf>
    <xf numFmtId="10" fontId="18" fillId="2" borderId="0" xfId="44" applyNumberFormat="1" applyFont="1" applyFill="1" applyProtection="1"/>
    <xf numFmtId="0" fontId="17" fillId="2" borderId="0" xfId="30" applyFont="1" applyFill="1" applyAlignment="1">
      <alignment vertical="center"/>
    </xf>
    <xf numFmtId="170" fontId="14" fillId="2" borderId="0" xfId="4" applyNumberFormat="1" applyFont="1" applyFill="1"/>
    <xf numFmtId="10" fontId="35" fillId="2" borderId="0" xfId="30" applyNumberFormat="1" applyFont="1" applyFill="1"/>
    <xf numFmtId="0" fontId="17" fillId="2" borderId="1" xfId="19" applyFont="1" applyFill="1" applyBorder="1" applyAlignment="1" applyProtection="1">
      <alignment horizontal="center" vertical="center" wrapText="1"/>
    </xf>
    <xf numFmtId="170" fontId="17" fillId="2" borderId="1" xfId="1"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0" fontId="36" fillId="2" borderId="0" xfId="30" applyFont="1" applyFill="1"/>
    <xf numFmtId="0" fontId="18" fillId="2" borderId="1" xfId="0" applyFont="1" applyFill="1" applyBorder="1" applyAlignment="1">
      <alignment horizontal="center"/>
    </xf>
    <xf numFmtId="170" fontId="18" fillId="2" borderId="1" xfId="1" applyNumberFormat="1" applyFont="1" applyFill="1" applyBorder="1" applyAlignment="1" applyProtection="1">
      <alignment horizontal="right" vertical="center" wrapText="1"/>
    </xf>
    <xf numFmtId="170" fontId="18" fillId="2" borderId="1" xfId="1" applyNumberFormat="1" applyFont="1" applyFill="1" applyBorder="1" applyAlignment="1" applyProtection="1">
      <alignment horizontal="left" vertical="center" wrapText="1"/>
    </xf>
    <xf numFmtId="9" fontId="18" fillId="2" borderId="1" xfId="19" applyNumberFormat="1" applyFont="1" applyFill="1" applyBorder="1" applyAlignment="1" applyProtection="1">
      <alignment horizontal="right" vertical="center" wrapText="1"/>
    </xf>
    <xf numFmtId="0" fontId="35" fillId="2" borderId="0" xfId="0" applyFont="1" applyFill="1"/>
    <xf numFmtId="41" fontId="18" fillId="2" borderId="1" xfId="0" applyNumberFormat="1" applyFont="1" applyFill="1" applyBorder="1" applyAlignment="1" applyProtection="1">
      <alignment horizontal="right" vertical="center" wrapText="1"/>
    </xf>
    <xf numFmtId="41" fontId="18" fillId="2" borderId="1" xfId="0" applyNumberFormat="1" applyFont="1" applyFill="1" applyBorder="1" applyAlignment="1" applyProtection="1">
      <alignment horizontal="left" vertical="center" wrapText="1"/>
    </xf>
    <xf numFmtId="10" fontId="18" fillId="2" borderId="1" xfId="44" applyNumberFormat="1" applyFont="1" applyFill="1" applyBorder="1" applyAlignment="1" applyProtection="1">
      <alignment horizontal="right" vertical="center" wrapText="1"/>
    </xf>
    <xf numFmtId="170" fontId="14" fillId="2" borderId="0" xfId="1" applyNumberFormat="1" applyFont="1" applyFill="1">
      <protection locked="0"/>
    </xf>
    <xf numFmtId="41" fontId="14" fillId="2" borderId="0" xfId="0" applyNumberFormat="1" applyFont="1" applyFill="1"/>
    <xf numFmtId="49" fontId="18" fillId="2" borderId="1" xfId="19" applyNumberFormat="1" applyFont="1" applyFill="1" applyBorder="1" applyAlignment="1" applyProtection="1">
      <alignment horizontal="left" vertical="center" wrapText="1" indent="1"/>
    </xf>
    <xf numFmtId="0" fontId="17" fillId="2" borderId="1" xfId="0" applyFont="1" applyFill="1" applyBorder="1" applyAlignment="1">
      <alignment horizontal="center"/>
    </xf>
    <xf numFmtId="41" fontId="17" fillId="2" borderId="1" xfId="0"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left" vertical="center" wrapText="1"/>
    </xf>
    <xf numFmtId="0" fontId="36" fillId="2" borderId="0" xfId="0" applyFont="1" applyFill="1"/>
    <xf numFmtId="41" fontId="25" fillId="2" borderId="1" xfId="0" applyNumberFormat="1" applyFont="1" applyFill="1" applyBorder="1" applyAlignment="1" applyProtection="1">
      <alignment horizontal="right" vertical="center" wrapText="1"/>
    </xf>
    <xf numFmtId="41" fontId="25" fillId="2" borderId="1" xfId="0"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indent="1"/>
    </xf>
    <xf numFmtId="171" fontId="18" fillId="2" borderId="1" xfId="0" applyNumberFormat="1" applyFont="1" applyFill="1" applyBorder="1" applyAlignment="1" applyProtection="1">
      <alignment horizontal="right" vertical="center" wrapText="1"/>
    </xf>
    <xf numFmtId="171" fontId="18" fillId="2" borderId="1" xfId="0" applyNumberFormat="1" applyFont="1" applyFill="1" applyBorder="1" applyAlignment="1" applyProtection="1">
      <alignment horizontal="left" vertical="center" wrapText="1"/>
    </xf>
    <xf numFmtId="0" fontId="18" fillId="2" borderId="0" xfId="30" applyFont="1" applyFill="1" applyBorder="1" applyAlignment="1">
      <alignment horizontal="center" vertical="center"/>
    </xf>
    <xf numFmtId="49" fontId="18" fillId="2" borderId="0" xfId="19" applyNumberFormat="1" applyFont="1" applyFill="1" applyBorder="1" applyAlignment="1" applyProtection="1">
      <alignment horizontal="left" wrapText="1"/>
    </xf>
    <xf numFmtId="49" fontId="18" fillId="2" borderId="0" xfId="19" applyNumberFormat="1" applyFont="1" applyFill="1" applyBorder="1" applyAlignment="1" applyProtection="1">
      <alignment horizontal="center" vertical="center" wrapText="1"/>
    </xf>
    <xf numFmtId="167" fontId="18" fillId="2" borderId="0" xfId="30" applyNumberFormat="1" applyFont="1" applyFill="1" applyBorder="1" applyAlignment="1" applyProtection="1">
      <alignment horizontal="right" wrapText="1"/>
    </xf>
    <xf numFmtId="10" fontId="18" fillId="2" borderId="0" xfId="44" applyNumberFormat="1" applyFont="1" applyFill="1" applyBorder="1" applyAlignment="1">
      <alignment horizontal="right" wrapText="1"/>
      <protection locked="0"/>
    </xf>
    <xf numFmtId="167" fontId="35" fillId="2" borderId="0" xfId="30" applyNumberFormat="1" applyFont="1" applyFill="1"/>
    <xf numFmtId="0" fontId="18" fillId="2" borderId="0" xfId="0" applyFont="1" applyFill="1" applyAlignment="1"/>
    <xf numFmtId="170" fontId="18" fillId="2" borderId="0" xfId="1" applyNumberFormat="1" applyFont="1" applyFill="1" applyAlignment="1" applyProtection="1">
      <alignment horizontal="right"/>
    </xf>
    <xf numFmtId="10" fontId="18" fillId="2" borderId="0" xfId="44" applyNumberFormat="1" applyFont="1" applyFill="1" applyAlignment="1" applyProtection="1">
      <alignment horizontal="right"/>
    </xf>
    <xf numFmtId="170" fontId="18" fillId="2" borderId="2" xfId="1" applyNumberFormat="1" applyFont="1" applyFill="1" applyBorder="1" applyAlignment="1" applyProtection="1">
      <alignment horizontal="right"/>
    </xf>
    <xf numFmtId="10" fontId="18" fillId="2" borderId="2" xfId="44" applyNumberFormat="1" applyFont="1" applyFill="1" applyBorder="1" applyAlignment="1" applyProtection="1">
      <alignment horizontal="right"/>
    </xf>
    <xf numFmtId="170" fontId="21" fillId="2" borderId="0" xfId="4" applyNumberFormat="1" applyFont="1" applyFill="1"/>
    <xf numFmtId="169" fontId="35" fillId="2" borderId="0" xfId="1" applyFont="1" applyFill="1">
      <protection locked="0"/>
    </xf>
    <xf numFmtId="170" fontId="35" fillId="2" borderId="0" xfId="1" applyNumberFormat="1" applyFont="1" applyFill="1">
      <protection locked="0"/>
    </xf>
    <xf numFmtId="170" fontId="35" fillId="2" borderId="0" xfId="0" applyNumberFormat="1" applyFont="1" applyFill="1"/>
    <xf numFmtId="0" fontId="26" fillId="2" borderId="1" xfId="19" applyFont="1" applyFill="1" applyBorder="1" applyAlignment="1" applyProtection="1">
      <alignment horizontal="center" vertical="center" wrapText="1"/>
    </xf>
    <xf numFmtId="170" fontId="26" fillId="2" borderId="1" xfId="1" applyNumberFormat="1" applyFont="1" applyFill="1" applyBorder="1" applyAlignment="1" applyProtection="1">
      <alignment horizontal="center" vertical="center" wrapText="1"/>
    </xf>
    <xf numFmtId="0" fontId="17" fillId="2" borderId="1" xfId="0" applyFont="1" applyFill="1" applyBorder="1" applyAlignment="1">
      <alignment horizontal="center" vertical="center"/>
    </xf>
    <xf numFmtId="49" fontId="26" fillId="2" borderId="1" xfId="19" applyNumberFormat="1" applyFont="1" applyFill="1" applyBorder="1" applyAlignment="1" applyProtection="1">
      <alignment horizontal="left" vertical="center" wrapText="1"/>
    </xf>
    <xf numFmtId="41" fontId="26" fillId="2" borderId="1" xfId="0" applyNumberFormat="1" applyFont="1" applyFill="1" applyBorder="1" applyAlignment="1" applyProtection="1">
      <alignment horizontal="right" vertical="center" wrapText="1"/>
    </xf>
    <xf numFmtId="170" fontId="161" fillId="2" borderId="0" xfId="30" applyNumberFormat="1" applyFont="1" applyFill="1" applyAlignment="1">
      <alignment vertical="center"/>
    </xf>
    <xf numFmtId="0" fontId="161" fillId="2" borderId="0" xfId="30" applyFont="1" applyFill="1" applyAlignment="1">
      <alignment vertical="center"/>
    </xf>
    <xf numFmtId="0" fontId="18" fillId="2" borderId="1" xfId="0" applyFont="1" applyFill="1" applyBorder="1" applyAlignment="1">
      <alignment horizontal="center" vertical="center"/>
    </xf>
    <xf numFmtId="49" fontId="27" fillId="2" borderId="1" xfId="19" applyNumberFormat="1" applyFont="1" applyFill="1" applyBorder="1" applyAlignment="1" applyProtection="1">
      <alignment horizontal="left" vertical="center" wrapText="1"/>
    </xf>
    <xf numFmtId="41" fontId="176" fillId="2" borderId="1" xfId="0" applyNumberFormat="1" applyFont="1" applyFill="1" applyBorder="1" applyAlignment="1" applyProtection="1">
      <alignment horizontal="right" vertical="center" wrapText="1"/>
    </xf>
    <xf numFmtId="170" fontId="34" fillId="2" borderId="0" xfId="30" applyNumberFormat="1" applyFont="1" applyFill="1" applyAlignment="1">
      <alignment vertical="center"/>
    </xf>
    <xf numFmtId="0" fontId="34" fillId="2" borderId="0" xfId="30" applyFont="1" applyFill="1" applyAlignment="1">
      <alignment vertical="center"/>
    </xf>
    <xf numFmtId="41" fontId="27" fillId="2" borderId="1" xfId="0" applyNumberFormat="1" applyFont="1" applyFill="1" applyBorder="1" applyAlignment="1" applyProtection="1">
      <alignment horizontal="right" vertical="center" wrapText="1"/>
    </xf>
    <xf numFmtId="49" fontId="28" fillId="2" borderId="1" xfId="19" applyNumberFormat="1" applyFont="1" applyFill="1" applyBorder="1" applyAlignment="1" applyProtection="1">
      <alignment horizontal="left" vertical="center" wrapText="1"/>
    </xf>
    <xf numFmtId="11" fontId="27" fillId="2" borderId="1" xfId="19" applyNumberFormat="1" applyFont="1" applyFill="1" applyBorder="1" applyAlignment="1" applyProtection="1">
      <alignment horizontal="left" vertical="center" wrapText="1"/>
    </xf>
    <xf numFmtId="167" fontId="176" fillId="2" borderId="1" xfId="0" applyNumberFormat="1" applyFont="1" applyFill="1" applyBorder="1" applyAlignment="1" applyProtection="1">
      <alignment horizontal="right" vertical="center" wrapText="1"/>
    </xf>
    <xf numFmtId="167" fontId="27" fillId="2" borderId="1" xfId="0" applyNumberFormat="1" applyFont="1" applyFill="1" applyBorder="1" applyAlignment="1" applyProtection="1">
      <alignment horizontal="right" vertical="center" wrapText="1"/>
    </xf>
    <xf numFmtId="167" fontId="26" fillId="2" borderId="1" xfId="0" applyNumberFormat="1" applyFont="1" applyFill="1" applyBorder="1" applyAlignment="1" applyProtection="1">
      <alignment horizontal="right" vertical="center" wrapText="1"/>
    </xf>
    <xf numFmtId="170" fontId="27" fillId="2" borderId="1" xfId="0" applyNumberFormat="1" applyFont="1" applyFill="1" applyBorder="1" applyAlignment="1" applyProtection="1">
      <alignment horizontal="right" vertical="center" wrapText="1"/>
    </xf>
    <xf numFmtId="167" fontId="174" fillId="2" borderId="1" xfId="0" applyNumberFormat="1" applyFont="1" applyFill="1" applyBorder="1" applyAlignment="1" applyProtection="1">
      <alignment horizontal="right" vertical="center" wrapText="1"/>
    </xf>
    <xf numFmtId="167" fontId="37" fillId="2" borderId="1" xfId="0" applyNumberFormat="1" applyFont="1" applyFill="1" applyBorder="1" applyAlignment="1" applyProtection="1">
      <alignment horizontal="right" vertical="center" wrapText="1"/>
    </xf>
    <xf numFmtId="10" fontId="27" fillId="2" borderId="1" xfId="0" applyNumberFormat="1" applyFont="1" applyFill="1" applyBorder="1" applyAlignment="1" applyProtection="1">
      <alignment horizontal="right" vertical="center" wrapText="1"/>
    </xf>
    <xf numFmtId="170" fontId="18" fillId="2" borderId="0" xfId="1" applyNumberFormat="1" applyFont="1" applyFill="1" applyBorder="1" applyProtection="1"/>
    <xf numFmtId="169" fontId="14" fillId="2" borderId="0" xfId="1" applyFont="1" applyFill="1">
      <protection locked="0"/>
    </xf>
    <xf numFmtId="170" fontId="161" fillId="2" borderId="0" xfId="1" applyNumberFormat="1" applyFont="1" applyFill="1" applyAlignment="1">
      <alignment vertical="center"/>
      <protection locked="0"/>
    </xf>
    <xf numFmtId="170" fontId="34" fillId="2" borderId="0" xfId="1" applyNumberFormat="1" applyFont="1" applyFill="1" applyAlignment="1">
      <alignment vertical="center"/>
      <protection locked="0"/>
    </xf>
    <xf numFmtId="170" fontId="18" fillId="2" borderId="0" xfId="1" applyNumberFormat="1" applyFont="1" applyFill="1">
      <protection locked="0"/>
    </xf>
    <xf numFmtId="0" fontId="18" fillId="2" borderId="0" xfId="0" applyFont="1" applyFill="1" applyBorder="1" applyAlignment="1">
      <alignment horizontal="left"/>
    </xf>
    <xf numFmtId="0" fontId="18" fillId="2"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35" fillId="2" borderId="0" xfId="30" applyFont="1" applyFill="1" applyBorder="1" applyAlignment="1">
      <alignment vertical="center"/>
    </xf>
    <xf numFmtId="0" fontId="35" fillId="2" borderId="0" xfId="30" applyFont="1" applyFill="1" applyAlignment="1">
      <alignment vertical="center"/>
    </xf>
    <xf numFmtId="10" fontId="17" fillId="2" borderId="0" xfId="44"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wrapText="1"/>
    </xf>
    <xf numFmtId="170" fontId="17" fillId="2" borderId="1" xfId="1" applyNumberFormat="1" applyFont="1" applyFill="1" applyBorder="1" applyAlignment="1" applyProtection="1">
      <alignment horizontal="right"/>
    </xf>
    <xf numFmtId="43" fontId="17" fillId="2" borderId="1" xfId="1" applyNumberFormat="1" applyFont="1" applyFill="1" applyBorder="1" applyAlignment="1" applyProtection="1">
      <alignment horizontal="right"/>
    </xf>
    <xf numFmtId="0" fontId="18" fillId="2" borderId="1" xfId="0" applyNumberFormat="1" applyFont="1" applyFill="1" applyBorder="1" applyAlignment="1" applyProtection="1">
      <alignment horizontal="left" vertical="center" wrapText="1"/>
    </xf>
    <xf numFmtId="170" fontId="14" fillId="2" borderId="1" xfId="2" applyNumberFormat="1" applyFont="1" applyFill="1" applyBorder="1" applyAlignment="1">
      <alignment horizontal="right" vertical="center"/>
    </xf>
    <xf numFmtId="170" fontId="18"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170" fontId="18" fillId="2" borderId="1" xfId="1" applyNumberFormat="1" applyFont="1" applyFill="1" applyBorder="1" applyAlignment="1">
      <alignment horizontal="right"/>
      <protection locked="0"/>
    </xf>
    <xf numFmtId="170" fontId="17" fillId="2" borderId="1" xfId="1" applyNumberFormat="1" applyFont="1" applyFill="1" applyBorder="1" applyAlignment="1">
      <alignment horizontal="right"/>
      <protection locked="0"/>
    </xf>
    <xf numFmtId="170" fontId="0" fillId="2" borderId="0" xfId="0" applyNumberFormat="1" applyFill="1"/>
    <xf numFmtId="0" fontId="17" fillId="2" borderId="0" xfId="0" applyNumberFormat="1" applyFont="1" applyFill="1" applyBorder="1" applyAlignment="1" applyProtection="1">
      <alignment horizontal="left" vertical="center" wrapText="1"/>
    </xf>
    <xf numFmtId="170" fontId="17" fillId="2" borderId="0" xfId="1" applyNumberFormat="1" applyFont="1" applyFill="1" applyBorder="1" applyAlignment="1" applyProtection="1">
      <alignment horizontal="right"/>
    </xf>
    <xf numFmtId="170" fontId="17" fillId="2" borderId="0" xfId="1" applyNumberFormat="1" applyFont="1" applyFill="1" applyBorder="1" applyAlignment="1">
      <alignment horizontal="right"/>
      <protection locked="0"/>
    </xf>
    <xf numFmtId="10" fontId="17" fillId="2" borderId="0" xfId="1" applyNumberFormat="1" applyFont="1" applyFill="1" applyBorder="1" applyAlignment="1" applyProtection="1">
      <alignment horizontal="right"/>
    </xf>
    <xf numFmtId="0" fontId="18" fillId="2" borderId="0" xfId="30" applyFont="1" applyFill="1" applyBorder="1"/>
    <xf numFmtId="0" fontId="18" fillId="2" borderId="0" xfId="30" applyFont="1" applyFill="1" applyBorder="1" applyAlignment="1">
      <alignment horizontal="center"/>
    </xf>
    <xf numFmtId="0" fontId="35" fillId="2" borderId="0" xfId="30" applyFont="1" applyFill="1" applyBorder="1" applyAlignment="1">
      <alignment horizontal="center"/>
    </xf>
    <xf numFmtId="0" fontId="35" fillId="2" borderId="0" xfId="30" applyFont="1" applyFill="1" applyBorder="1"/>
    <xf numFmtId="170" fontId="173" fillId="2" borderId="1" xfId="5" applyNumberFormat="1" applyFont="1" applyFill="1" applyBorder="1" applyAlignment="1" applyProtection="1">
      <alignment vertical="center"/>
      <protection locked="0"/>
    </xf>
    <xf numFmtId="170" fontId="17" fillId="2" borderId="1" xfId="5" applyNumberFormat="1" applyFont="1" applyFill="1" applyBorder="1" applyAlignment="1" applyProtection="1">
      <alignment vertical="center"/>
      <protection locked="0"/>
    </xf>
    <xf numFmtId="170" fontId="18" fillId="2" borderId="1" xfId="5" applyNumberFormat="1" applyFont="1" applyFill="1" applyBorder="1" applyAlignment="1" applyProtection="1">
      <alignment horizontal="left" vertical="center" wrapText="1"/>
      <protection locked="0"/>
    </xf>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170" fontId="18" fillId="2" borderId="0" xfId="1" applyNumberFormat="1" applyFont="1" applyFill="1" applyAlignment="1">
      <alignment vertical="center"/>
      <protection locked="0"/>
    </xf>
    <xf numFmtId="49"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horizontal="right" vertical="center" wrapText="1"/>
    </xf>
    <xf numFmtId="10" fontId="172" fillId="2" borderId="1" xfId="1" applyNumberFormat="1" applyFont="1" applyFill="1" applyBorder="1" applyAlignment="1" applyProtection="1">
      <alignment vertical="center" wrapText="1"/>
    </xf>
    <xf numFmtId="11"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vertical="center" wrapText="1"/>
    </xf>
    <xf numFmtId="170" fontId="18" fillId="2" borderId="1" xfId="1" applyNumberFormat="1" applyFont="1" applyFill="1" applyBorder="1" applyAlignment="1" applyProtection="1">
      <alignment vertical="center" wrapText="1"/>
    </xf>
    <xf numFmtId="170" fontId="18" fillId="2" borderId="1" xfId="1" applyNumberFormat="1" applyFont="1" applyFill="1" applyBorder="1" applyAlignment="1">
      <alignment vertical="center" wrapText="1"/>
      <protection locked="0"/>
    </xf>
    <xf numFmtId="169" fontId="18" fillId="2" borderId="1" xfId="1" applyFont="1" applyFill="1" applyBorder="1" applyAlignment="1" applyProtection="1">
      <alignment horizontal="right" vertical="center" wrapText="1"/>
    </xf>
    <xf numFmtId="43" fontId="18" fillId="2" borderId="1" xfId="1" applyNumberFormat="1" applyFont="1" applyFill="1" applyBorder="1" applyAlignment="1" applyProtection="1">
      <alignment vertical="center" wrapText="1"/>
    </xf>
    <xf numFmtId="169" fontId="18" fillId="2" borderId="1" xfId="1" applyNumberFormat="1" applyFont="1" applyFill="1" applyBorder="1" applyAlignment="1" applyProtection="1">
      <alignment vertical="center" wrapText="1"/>
    </xf>
    <xf numFmtId="170" fontId="172" fillId="2" borderId="1" xfId="1" applyNumberFormat="1" applyFont="1" applyFill="1" applyBorder="1" applyAlignment="1" applyProtection="1">
      <alignment horizontal="right" vertical="center" wrapText="1"/>
    </xf>
    <xf numFmtId="169" fontId="18" fillId="2" borderId="1" xfId="1" applyNumberFormat="1" applyFont="1" applyFill="1" applyBorder="1" applyAlignment="1" applyProtection="1">
      <alignment horizontal="right" vertical="center" wrapText="1"/>
    </xf>
    <xf numFmtId="0" fontId="18" fillId="2" borderId="0" xfId="30" applyFont="1" applyFill="1" applyAlignment="1"/>
    <xf numFmtId="3" fontId="0" fillId="2" borderId="0" xfId="0" applyNumberFormat="1" applyFill="1"/>
    <xf numFmtId="172" fontId="27" fillId="2" borderId="1" xfId="0" applyNumberFormat="1" applyFont="1" applyFill="1" applyBorder="1" applyAlignment="1" applyProtection="1">
      <alignment horizontal="right" vertical="center" wrapText="1"/>
    </xf>
    <xf numFmtId="0" fontId="18" fillId="2" borderId="0" xfId="0" applyFont="1" applyFill="1" applyAlignment="1">
      <alignment horizontal="left" vertical="center" wrapText="1"/>
    </xf>
    <xf numFmtId="0" fontId="16" fillId="2" borderId="0" xfId="0" applyFont="1" applyFill="1" applyAlignment="1">
      <alignment horizontal="center" vertical="center"/>
    </xf>
    <xf numFmtId="170" fontId="26" fillId="2" borderId="1" xfId="0" applyNumberFormat="1" applyFont="1" applyFill="1" applyBorder="1" applyAlignment="1" applyProtection="1">
      <alignment horizontal="right" vertical="center" wrapText="1"/>
    </xf>
    <xf numFmtId="0" fontId="18" fillId="2" borderId="1" xfId="0" quotePrefix="1" applyNumberFormat="1" applyFont="1" applyFill="1" applyBorder="1" applyAlignment="1" applyProtection="1">
      <alignment horizontal="left" vertical="center" wrapText="1"/>
    </xf>
    <xf numFmtId="0" fontId="14" fillId="0" borderId="0" xfId="19" applyNumberFormat="1" applyFont="1" applyFill="1"/>
    <xf numFmtId="0" fontId="14" fillId="0" borderId="0" xfId="19" applyFont="1" applyFill="1"/>
    <xf numFmtId="0" fontId="16" fillId="0" borderId="0" xfId="19" applyFont="1" applyFill="1" applyAlignment="1">
      <alignment horizontal="center" vertical="center"/>
    </xf>
    <xf numFmtId="0" fontId="17" fillId="0" borderId="0" xfId="19" applyFont="1" applyFill="1" applyAlignment="1">
      <alignment horizontal="left" vertical="center" wrapText="1"/>
    </xf>
    <xf numFmtId="0" fontId="18" fillId="0" borderId="0" xfId="19" applyFont="1" applyFill="1" applyAlignment="1">
      <alignment horizontal="left" vertical="center" wrapText="1"/>
    </xf>
    <xf numFmtId="49" fontId="22" fillId="61" borderId="1" xfId="19" applyNumberFormat="1" applyFont="1" applyFill="1" applyBorder="1" applyAlignment="1" applyProtection="1">
      <alignment horizontal="center" vertical="center" wrapText="1"/>
    </xf>
    <xf numFmtId="49" fontId="177" fillId="61" borderId="1" xfId="19" applyNumberFormat="1" applyFont="1" applyFill="1" applyBorder="1" applyAlignment="1" applyProtection="1">
      <alignment horizontal="center" vertical="center" wrapText="1"/>
    </xf>
    <xf numFmtId="0" fontId="18" fillId="0" borderId="0" xfId="19" applyNumberFormat="1" applyFont="1" applyFill="1"/>
    <xf numFmtId="0" fontId="18" fillId="0" borderId="0" xfId="19" applyFont="1" applyFill="1"/>
    <xf numFmtId="0" fontId="22" fillId="2" borderId="1" xfId="8" applyFont="1" applyFill="1" applyBorder="1" applyAlignment="1" applyProtection="1">
      <alignment horizontal="left" vertical="center" wrapText="1"/>
    </xf>
    <xf numFmtId="0" fontId="23" fillId="2" borderId="1" xfId="8" applyFont="1" applyFill="1" applyBorder="1" applyAlignment="1" applyProtection="1">
      <alignment horizontal="center" vertical="center" wrapText="1"/>
    </xf>
    <xf numFmtId="49" fontId="22" fillId="0" borderId="1" xfId="19" applyNumberFormat="1" applyFont="1" applyFill="1" applyBorder="1" applyAlignment="1" applyProtection="1">
      <alignment horizontal="center" vertical="center" wrapText="1"/>
    </xf>
    <xf numFmtId="0" fontId="22" fillId="2" borderId="1" xfId="8" applyNumberFormat="1" applyFont="1" applyFill="1" applyBorder="1" applyAlignment="1" applyProtection="1">
      <alignment horizontal="center" vertical="center" wrapText="1"/>
    </xf>
    <xf numFmtId="0" fontId="22" fillId="2" borderId="1" xfId="8" applyFont="1" applyFill="1" applyBorder="1" applyAlignment="1" applyProtection="1">
      <alignment horizontal="center" vertical="center" wrapText="1"/>
    </xf>
    <xf numFmtId="170" fontId="22" fillId="2" borderId="1" xfId="983" applyNumberFormat="1" applyFont="1" applyFill="1" applyBorder="1" applyAlignment="1" applyProtection="1">
      <alignment vertical="center"/>
      <protection locked="0"/>
    </xf>
    <xf numFmtId="170" fontId="18" fillId="0" borderId="0" xfId="1" applyNumberFormat="1" applyFont="1" applyFill="1">
      <protection locked="0"/>
    </xf>
    <xf numFmtId="170" fontId="18" fillId="0" borderId="0" xfId="19" applyNumberFormat="1" applyFont="1" applyFill="1"/>
    <xf numFmtId="0" fontId="23" fillId="2" borderId="1" xfId="8" applyFont="1" applyFill="1" applyBorder="1" applyAlignment="1" applyProtection="1">
      <alignment horizontal="left" vertical="center" wrapText="1"/>
    </xf>
    <xf numFmtId="0" fontId="23" fillId="2" borderId="1" xfId="8" applyNumberFormat="1" applyFont="1" applyFill="1" applyBorder="1" applyAlignment="1" applyProtection="1">
      <alignment horizontal="center" vertical="center" wrapText="1"/>
    </xf>
    <xf numFmtId="170" fontId="23" fillId="2" borderId="1" xfId="983" applyNumberFormat="1" applyFont="1" applyFill="1" applyBorder="1" applyAlignment="1" applyProtection="1">
      <alignment vertical="center"/>
      <protection locked="0"/>
    </xf>
    <xf numFmtId="0" fontId="23" fillId="0" borderId="1" xfId="8" applyFont="1" applyFill="1" applyBorder="1" applyAlignment="1" applyProtection="1">
      <alignment horizontal="left" vertical="center" wrapText="1"/>
    </xf>
    <xf numFmtId="0" fontId="23" fillId="0" borderId="1" xfId="8" applyNumberFormat="1" applyFont="1" applyFill="1" applyBorder="1" applyAlignment="1" applyProtection="1">
      <alignment horizontal="center" vertical="center" wrapText="1"/>
    </xf>
    <xf numFmtId="0" fontId="23" fillId="0" borderId="1" xfId="8" applyFont="1" applyFill="1" applyBorder="1" applyAlignment="1" applyProtection="1">
      <alignment horizontal="center" vertical="center" wrapText="1"/>
    </xf>
    <xf numFmtId="170" fontId="178" fillId="2" borderId="1" xfId="983" applyNumberFormat="1" applyFont="1" applyFill="1" applyBorder="1" applyAlignment="1" applyProtection="1">
      <alignment vertical="center"/>
      <protection locked="0"/>
    </xf>
    <xf numFmtId="170" fontId="179" fillId="2" borderId="1" xfId="983" applyNumberFormat="1" applyFont="1" applyFill="1" applyBorder="1" applyAlignment="1" applyProtection="1">
      <alignment vertical="center"/>
      <protection locked="0"/>
    </xf>
    <xf numFmtId="0" fontId="179" fillId="0" borderId="1" xfId="8" applyFont="1" applyFill="1" applyBorder="1" applyAlignment="1" applyProtection="1">
      <alignment horizontal="left" vertical="center" wrapText="1"/>
    </xf>
    <xf numFmtId="0" fontId="179" fillId="0" borderId="1" xfId="8" applyNumberFormat="1" applyFont="1" applyFill="1" applyBorder="1" applyAlignment="1" applyProtection="1">
      <alignment horizontal="center" vertical="center" wrapText="1"/>
    </xf>
    <xf numFmtId="0" fontId="179" fillId="0" borderId="1" xfId="8" applyFont="1" applyFill="1" applyBorder="1" applyAlignment="1" applyProtection="1">
      <alignment horizontal="center" vertical="center" wrapText="1"/>
    </xf>
    <xf numFmtId="49" fontId="23" fillId="2" borderId="1" xfId="8" applyNumberFormat="1" applyFont="1" applyFill="1" applyBorder="1" applyAlignment="1" applyProtection="1">
      <alignment horizontal="center" vertical="center" wrapText="1"/>
    </xf>
    <xf numFmtId="170" fontId="23" fillId="2" borderId="1" xfId="983" applyNumberFormat="1" applyFont="1" applyFill="1" applyBorder="1" applyAlignment="1" applyProtection="1">
      <alignment horizontal="right" vertical="center"/>
      <protection locked="0"/>
    </xf>
    <xf numFmtId="0" fontId="22" fillId="0" borderId="1" xfId="8" applyFont="1" applyFill="1" applyBorder="1" applyAlignment="1" applyProtection="1">
      <alignment horizontal="left" vertical="center" wrapText="1"/>
    </xf>
    <xf numFmtId="170" fontId="22" fillId="2" borderId="1" xfId="8" applyNumberFormat="1" applyFont="1" applyFill="1" applyBorder="1" applyAlignment="1" applyProtection="1">
      <alignment horizontal="center" vertical="center" wrapText="1"/>
    </xf>
    <xf numFmtId="170" fontId="23" fillId="0" borderId="1" xfId="8" applyNumberFormat="1" applyFont="1" applyFill="1" applyBorder="1" applyAlignment="1" applyProtection="1">
      <alignment horizontal="center" vertical="center" wrapText="1"/>
    </xf>
    <xf numFmtId="170" fontId="23" fillId="2" borderId="1" xfId="8" applyNumberFormat="1" applyFont="1" applyFill="1" applyBorder="1" applyAlignment="1" applyProtection="1">
      <alignment horizontal="center" vertical="center" wrapText="1"/>
    </xf>
    <xf numFmtId="0" fontId="23" fillId="0" borderId="1" xfId="8" quotePrefix="1" applyFont="1" applyFill="1" applyBorder="1" applyAlignment="1" applyProtection="1">
      <alignment horizontal="left" vertical="center" wrapText="1"/>
    </xf>
    <xf numFmtId="169" fontId="23" fillId="0" borderId="1" xfId="983" applyNumberFormat="1" applyFont="1" applyFill="1" applyBorder="1" applyAlignment="1" applyProtection="1">
      <alignment horizontal="center" vertical="center" wrapText="1"/>
      <protection locked="0"/>
    </xf>
    <xf numFmtId="169" fontId="23" fillId="2" borderId="1" xfId="983" applyNumberFormat="1" applyFont="1" applyFill="1" applyBorder="1" applyAlignment="1" applyProtection="1">
      <alignment horizontal="center" vertical="center" wrapText="1"/>
      <protection locked="0"/>
    </xf>
    <xf numFmtId="169" fontId="23" fillId="0" borderId="1" xfId="8" applyNumberFormat="1" applyFont="1" applyFill="1" applyBorder="1" applyAlignment="1" applyProtection="1">
      <alignment horizontal="center" vertical="center" wrapText="1"/>
    </xf>
    <xf numFmtId="170" fontId="180" fillId="2" borderId="1" xfId="983" applyNumberFormat="1" applyFont="1" applyFill="1" applyBorder="1" applyAlignment="1" applyProtection="1">
      <alignment vertical="center"/>
      <protection locked="0"/>
    </xf>
    <xf numFmtId="170" fontId="23" fillId="2" borderId="3" xfId="983" applyNumberFormat="1" applyFont="1" applyFill="1" applyBorder="1" applyAlignment="1" applyProtection="1">
      <alignment vertical="center"/>
      <protection locked="0"/>
    </xf>
    <xf numFmtId="169" fontId="23" fillId="2" borderId="3" xfId="983" applyNumberFormat="1" applyFont="1" applyFill="1" applyBorder="1" applyAlignment="1" applyProtection="1">
      <alignment horizontal="center" vertical="center" wrapText="1"/>
      <protection locked="0"/>
    </xf>
    <xf numFmtId="170" fontId="22" fillId="2" borderId="3" xfId="8" applyNumberFormat="1" applyFont="1" applyFill="1" applyBorder="1" applyAlignment="1" applyProtection="1">
      <alignment horizontal="center" vertical="center" wrapText="1"/>
    </xf>
    <xf numFmtId="170" fontId="23" fillId="0" borderId="3" xfId="8" applyNumberFormat="1" applyFont="1" applyFill="1" applyBorder="1" applyAlignment="1" applyProtection="1">
      <alignment horizontal="left" vertical="center" wrapText="1"/>
    </xf>
    <xf numFmtId="170" fontId="23" fillId="0" borderId="1" xfId="8" applyNumberFormat="1" applyFont="1" applyFill="1" applyBorder="1" applyAlignment="1" applyProtection="1">
      <alignment horizontal="left" vertical="center" wrapText="1"/>
    </xf>
    <xf numFmtId="49" fontId="22" fillId="61" borderId="3" xfId="19" applyNumberFormat="1" applyFont="1" applyFill="1" applyBorder="1" applyAlignment="1" applyProtection="1">
      <alignment horizontal="center" vertical="center" wrapText="1"/>
    </xf>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170" fontId="17" fillId="0" borderId="0" xfId="1" applyNumberFormat="1" applyFont="1" applyFill="1" applyBorder="1" applyProtection="1">
      <protection locked="0"/>
    </xf>
    <xf numFmtId="0" fontId="16" fillId="0" borderId="0" xfId="19" applyFont="1" applyFill="1" applyBorder="1"/>
    <xf numFmtId="170" fontId="16" fillId="0" borderId="0" xfId="1" applyNumberFormat="1" applyFont="1" applyFill="1" applyBorder="1" applyProtection="1">
      <protection locked="0"/>
    </xf>
    <xf numFmtId="0" fontId="18" fillId="0" borderId="0" xfId="19" applyFont="1" applyFill="1" applyBorder="1"/>
    <xf numFmtId="170" fontId="18" fillId="0" borderId="0" xfId="1" applyNumberFormat="1" applyFont="1" applyFill="1" applyBorder="1" applyProtection="1">
      <protection locked="0"/>
    </xf>
    <xf numFmtId="0" fontId="18" fillId="0" borderId="2" xfId="19" applyFont="1" applyFill="1" applyBorder="1"/>
    <xf numFmtId="0" fontId="18" fillId="0" borderId="2" xfId="19" applyFont="1" applyFill="1" applyBorder="1" applyAlignment="1">
      <alignment horizontal="center"/>
    </xf>
    <xf numFmtId="170" fontId="18" fillId="0" borderId="2" xfId="1" applyNumberFormat="1" applyFont="1" applyFill="1" applyBorder="1" applyProtection="1">
      <protection locked="0"/>
    </xf>
    <xf numFmtId="170" fontId="17" fillId="0" borderId="0" xfId="1" applyNumberFormat="1" applyFont="1" applyFill="1" applyBorder="1" applyAlignment="1" applyProtection="1">
      <alignment horizontal="left"/>
      <protection locked="0"/>
    </xf>
    <xf numFmtId="0" fontId="18" fillId="0" borderId="0" xfId="19" applyFont="1" applyFill="1" applyAlignment="1">
      <alignment vertical="center"/>
    </xf>
    <xf numFmtId="170" fontId="18" fillId="0" borderId="0" xfId="984"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4" fillId="0" borderId="0" xfId="19" applyFont="1" applyFill="1" applyAlignment="1">
      <alignment horizontal="center"/>
    </xf>
    <xf numFmtId="170" fontId="17" fillId="0" borderId="0" xfId="1" applyNumberFormat="1" applyFont="1" applyFill="1" applyBorder="1" applyAlignment="1" applyProtection="1">
      <protection locked="0"/>
    </xf>
    <xf numFmtId="169" fontId="172" fillId="2" borderId="1" xfId="1" applyNumberFormat="1" applyFont="1" applyFill="1" applyBorder="1" applyAlignment="1" applyProtection="1">
      <alignment horizontal="right" vertical="center" wrapText="1"/>
    </xf>
    <xf numFmtId="169" fontId="18" fillId="0" borderId="1" xfId="1" applyNumberFormat="1" applyFont="1" applyFill="1" applyBorder="1" applyAlignment="1" applyProtection="1">
      <alignment vertical="center" wrapText="1"/>
    </xf>
    <xf numFmtId="170" fontId="18" fillId="0" borderId="1" xfId="1" applyNumberFormat="1" applyFont="1" applyFill="1" applyBorder="1" applyAlignment="1" applyProtection="1">
      <alignment vertical="center" wrapText="1"/>
    </xf>
    <xf numFmtId="170" fontId="172" fillId="0" borderId="1" xfId="1" applyNumberFormat="1" applyFont="1" applyFill="1" applyBorder="1" applyAlignment="1" applyProtection="1">
      <alignment vertical="center" wrapText="1"/>
    </xf>
    <xf numFmtId="170" fontId="18" fillId="0" borderId="1" xfId="1" applyNumberFormat="1" applyFont="1" applyFill="1" applyBorder="1" applyAlignment="1" applyProtection="1">
      <alignment horizontal="right" vertical="center" wrapText="1"/>
    </xf>
    <xf numFmtId="169" fontId="18" fillId="0" borderId="1" xfId="1" applyFont="1" applyFill="1" applyBorder="1" applyAlignment="1" applyProtection="1">
      <alignment horizontal="right" vertical="center" wrapText="1"/>
    </xf>
    <xf numFmtId="170" fontId="172" fillId="0" borderId="1" xfId="1" applyNumberFormat="1" applyFont="1" applyFill="1" applyBorder="1" applyAlignment="1" applyProtection="1">
      <alignment horizontal="right" vertical="center" wrapText="1"/>
    </xf>
    <xf numFmtId="170" fontId="172" fillId="0" borderId="1" xfId="1" applyNumberFormat="1" applyFont="1" applyFill="1" applyBorder="1" applyAlignment="1">
      <alignment vertical="center" wrapText="1"/>
      <protection locked="0"/>
    </xf>
    <xf numFmtId="10" fontId="172" fillId="0" borderId="1" xfId="1" applyNumberFormat="1" applyFont="1" applyFill="1" applyBorder="1" applyAlignment="1" applyProtection="1">
      <alignment vertical="center" wrapText="1"/>
    </xf>
    <xf numFmtId="10" fontId="172" fillId="0" borderId="1" xfId="1" applyNumberFormat="1" applyFont="1" applyFill="1" applyBorder="1" applyAlignment="1" applyProtection="1">
      <alignment horizontal="right" vertical="center" wrapText="1"/>
    </xf>
    <xf numFmtId="10" fontId="0" fillId="0" borderId="0" xfId="0" applyNumberFormat="1"/>
    <xf numFmtId="0" fontId="20" fillId="0" borderId="0" xfId="963" applyFont="1" applyFill="1" applyBorder="1" applyAlignment="1" applyProtection="1">
      <alignment horizontal="left"/>
      <protection locked="0"/>
    </xf>
    <xf numFmtId="0" fontId="165" fillId="0" borderId="0" xfId="963" applyFont="1" applyFill="1" applyBorder="1" applyAlignment="1">
      <alignment horizontal="left" vertical="center"/>
    </xf>
    <xf numFmtId="0" fontId="175" fillId="0" borderId="0" xfId="963" applyFont="1" applyFill="1" applyBorder="1" applyAlignment="1" applyProtection="1">
      <alignment horizontal="left"/>
      <protection locked="0"/>
    </xf>
    <xf numFmtId="0" fontId="20" fillId="0" borderId="0" xfId="963" applyFont="1" applyFill="1" applyBorder="1" applyAlignment="1">
      <alignment horizontal="left" vertical="center"/>
    </xf>
    <xf numFmtId="10" fontId="18" fillId="2" borderId="0" xfId="44" applyNumberFormat="1" applyFont="1" applyFill="1">
      <protection locked="0"/>
    </xf>
    <xf numFmtId="170" fontId="17" fillId="2" borderId="0" xfId="1" applyNumberFormat="1" applyFont="1" applyFill="1">
      <protection locked="0"/>
    </xf>
    <xf numFmtId="0" fontId="18" fillId="0" borderId="0" xfId="0" applyFont="1" applyFill="1" applyAlignment="1">
      <alignment horizontal="left" vertical="center" wrapText="1"/>
    </xf>
    <xf numFmtId="14" fontId="172"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8" fillId="0" borderId="0" xfId="19" applyFont="1" applyFill="1" applyAlignment="1">
      <alignment horizontal="left" vertical="center" wrapText="1"/>
    </xf>
    <xf numFmtId="0" fontId="18" fillId="0" borderId="0" xfId="19" applyFont="1" applyFill="1" applyBorder="1" applyAlignment="1">
      <alignment horizontal="center" vertical="center"/>
    </xf>
    <xf numFmtId="0" fontId="17" fillId="0" borderId="0" xfId="19" applyFont="1" applyFill="1" applyAlignment="1">
      <alignment horizontal="center"/>
    </xf>
    <xf numFmtId="0" fontId="22" fillId="0" borderId="0" xfId="19" applyFont="1" applyFill="1" applyAlignment="1">
      <alignment horizontal="right" vertical="center" wrapText="1"/>
    </xf>
    <xf numFmtId="0" fontId="23" fillId="0" borderId="0" xfId="19" applyFont="1" applyFill="1" applyAlignment="1">
      <alignment horizontal="right" vertical="center" wrapText="1"/>
    </xf>
    <xf numFmtId="0" fontId="15" fillId="0" borderId="0" xfId="19" applyFont="1" applyFill="1" applyAlignment="1">
      <alignment horizontal="center" vertical="center" wrapText="1"/>
    </xf>
    <xf numFmtId="0" fontId="16" fillId="2" borderId="0" xfId="19" applyFont="1" applyFill="1" applyAlignment="1">
      <alignment horizontal="center" vertical="center"/>
    </xf>
    <xf numFmtId="0" fontId="17" fillId="0" borderId="0" xfId="19" applyFont="1" applyFill="1" applyAlignment="1">
      <alignment horizontal="left" vertical="center" wrapText="1"/>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38" fillId="2" borderId="0" xfId="0" applyFont="1" applyFill="1" applyAlignment="1">
      <alignment horizontal="right" vertical="center" wrapText="1"/>
    </xf>
    <xf numFmtId="0" fontId="39" fillId="2" borderId="0" xfId="0" applyFont="1" applyFill="1" applyAlignment="1">
      <alignment horizontal="right"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xf>
    <xf numFmtId="49" fontId="17" fillId="2" borderId="3" xfId="0" applyNumberFormat="1" applyFont="1" applyFill="1" applyBorder="1" applyAlignment="1" applyProtection="1">
      <alignment horizontal="center" vertical="center" wrapText="1"/>
    </xf>
    <xf numFmtId="49" fontId="17" fillId="2" borderId="4" xfId="0"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49" fontId="17" fillId="2" borderId="6" xfId="0" applyNumberFormat="1" applyFont="1" applyFill="1" applyBorder="1" applyAlignment="1" applyProtection="1">
      <alignment horizontal="center" vertical="center" wrapText="1"/>
    </xf>
    <xf numFmtId="0" fontId="18" fillId="2" borderId="0" xfId="0" applyFont="1" applyFill="1" applyBorder="1" applyAlignment="1">
      <alignment horizontal="center" vertical="center"/>
    </xf>
    <xf numFmtId="0" fontId="17" fillId="2" borderId="0" xfId="0" applyFont="1" applyFill="1" applyAlignment="1">
      <alignment horizontal="center"/>
    </xf>
    <xf numFmtId="0" fontId="22" fillId="2" borderId="0" xfId="0" applyFont="1" applyFill="1" applyAlignment="1">
      <alignment horizontal="right" vertical="center" wrapText="1"/>
    </xf>
    <xf numFmtId="0" fontId="23" fillId="2" borderId="0" xfId="0" applyFont="1" applyFill="1" applyAlignment="1">
      <alignment horizontal="right" vertical="center" wrapText="1"/>
    </xf>
    <xf numFmtId="0" fontId="16" fillId="2" borderId="0" xfId="0" applyFont="1" applyFill="1" applyAlignment="1">
      <alignment horizontal="center" vertical="center"/>
    </xf>
    <xf numFmtId="0" fontId="18" fillId="2" borderId="0" xfId="0" applyFont="1" applyFill="1" applyAlignment="1">
      <alignment horizontal="center" vertical="top"/>
    </xf>
    <xf numFmtId="0" fontId="18" fillId="2" borderId="0" xfId="43" applyFont="1" applyFill="1" applyAlignment="1">
      <alignment horizontal="center" vertical="center"/>
    </xf>
    <xf numFmtId="0" fontId="31" fillId="2" borderId="0" xfId="0" applyFont="1" applyFill="1" applyAlignment="1">
      <alignment horizontal="right" vertical="center" wrapText="1"/>
    </xf>
    <xf numFmtId="0" fontId="22" fillId="2" borderId="0" xfId="19" applyFont="1" applyFill="1" applyAlignment="1">
      <alignment horizontal="right" vertical="center" wrapText="1"/>
    </xf>
    <xf numFmtId="0" fontId="31" fillId="2" borderId="0" xfId="19" applyFont="1" applyFill="1" applyAlignment="1">
      <alignment horizontal="right" vertical="center" wrapText="1"/>
    </xf>
    <xf numFmtId="0" fontId="15" fillId="2" borderId="0" xfId="19" applyFont="1" applyFill="1" applyAlignment="1">
      <alignment horizontal="center" vertical="center" wrapText="1"/>
    </xf>
    <xf numFmtId="0" fontId="17" fillId="2" borderId="0" xfId="19" applyFont="1" applyFill="1" applyAlignment="1">
      <alignment horizontal="left" vertical="center" wrapText="1"/>
    </xf>
    <xf numFmtId="49" fontId="17" fillId="2" borderId="1" xfId="19" applyNumberFormat="1" applyFont="1" applyFill="1" applyBorder="1" applyAlignment="1" applyProtection="1">
      <alignment horizontal="center" vertical="center" wrapText="1"/>
    </xf>
    <xf numFmtId="0" fontId="18" fillId="2" borderId="5" xfId="8"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0" fillId="0" borderId="6" xfId="0" applyBorder="1"/>
    <xf numFmtId="0" fontId="18" fillId="2" borderId="0" xfId="19" applyFont="1" applyFill="1" applyAlignment="1">
      <alignment horizontal="left" vertical="center" wrapText="1"/>
    </xf>
    <xf numFmtId="0" fontId="18" fillId="2" borderId="5"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6"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xf numFmtId="0" fontId="110" fillId="2" borderId="0" xfId="48" applyFont="1" applyFill="1" applyAlignment="1">
      <alignment horizontal="right" vertical="center" wrapText="1"/>
    </xf>
    <xf numFmtId="0" fontId="31"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7" fillId="2" borderId="0" xfId="48" applyFont="1" applyFill="1" applyAlignment="1">
      <alignment horizontal="left" vertical="center" wrapText="1"/>
    </xf>
    <xf numFmtId="0" fontId="18" fillId="2" borderId="0" xfId="48" applyFont="1" applyFill="1" applyAlignment="1">
      <alignment horizontal="left" vertical="center" wrapText="1"/>
    </xf>
    <xf numFmtId="0" fontId="160"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0" fontId="17" fillId="2" borderId="5"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170" fontId="17" fillId="2" borderId="3" xfId="237" applyNumberFormat="1" applyFont="1" applyFill="1" applyBorder="1" applyAlignment="1" applyProtection="1">
      <alignment horizontal="center" vertical="center" wrapText="1"/>
    </xf>
    <xf numFmtId="170" fontId="17" fillId="2" borderId="4" xfId="237" applyNumberFormat="1" applyFont="1" applyFill="1" applyBorder="1" applyAlignment="1" applyProtection="1">
      <alignment horizontal="center" vertical="center" wrapText="1"/>
    </xf>
    <xf numFmtId="0" fontId="17" fillId="2" borderId="0" xfId="48" applyFont="1" applyFill="1" applyAlignment="1">
      <alignment horizontal="right"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170" fontId="17" fillId="2" borderId="5" xfId="237" applyNumberFormat="1" applyFont="1" applyFill="1" applyBorder="1" applyAlignment="1" applyProtection="1">
      <alignment horizontal="center" vertical="center" wrapText="1"/>
    </xf>
    <xf numFmtId="170"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NumberFormat="1" applyFont="1" applyFill="1" applyBorder="1" applyAlignment="1" applyProtection="1">
      <alignment horizontal="center" vertical="center" wrapText="1"/>
    </xf>
    <xf numFmtId="0" fontId="17" fillId="2" borderId="4" xfId="19" applyNumberFormat="1" applyFont="1" applyFill="1" applyBorder="1" applyAlignment="1" applyProtection="1">
      <alignment horizontal="center" vertical="center" wrapText="1"/>
    </xf>
    <xf numFmtId="0" fontId="17" fillId="2" borderId="31" xfId="19" applyNumberFormat="1" applyFont="1" applyFill="1" applyBorder="1" applyAlignment="1" applyProtection="1">
      <alignment horizontal="center" vertical="center" wrapText="1"/>
    </xf>
    <xf numFmtId="0" fontId="17" fillId="2" borderId="32" xfId="19" applyNumberFormat="1" applyFont="1" applyFill="1" applyBorder="1" applyAlignment="1" applyProtection="1">
      <alignment horizontal="center" vertical="center" wrapText="1"/>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84"/>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8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15" zoomScaleNormal="115" workbookViewId="0">
      <selection activeCell="C22" sqref="C22"/>
    </sheetView>
  </sheetViews>
  <sheetFormatPr defaultColWidth="9.140625" defaultRowHeight="12.75"/>
  <cols>
    <col min="1" max="1" width="9.140625" style="24"/>
    <col min="2" max="2" width="41" style="24" customWidth="1"/>
    <col min="3" max="3" width="42" style="24" customWidth="1"/>
    <col min="4" max="16384" width="9.140625" style="24"/>
  </cols>
  <sheetData>
    <row r="1" spans="1:3">
      <c r="A1" s="195" t="s">
        <v>461</v>
      </c>
      <c r="B1" s="195" t="s">
        <v>462</v>
      </c>
      <c r="C1" s="195" t="s">
        <v>463</v>
      </c>
    </row>
    <row r="2" spans="1:3">
      <c r="A2" s="195"/>
      <c r="B2" s="196">
        <f>BCthunhap!D46-BCKetQuaHoatDong_06028!D44</f>
        <v>0</v>
      </c>
      <c r="C2" s="196">
        <f>BCtinhhinhtaichinh!D33-BCTaiSan_06027!D30</f>
        <v>0</v>
      </c>
    </row>
    <row r="3" spans="1:3">
      <c r="A3" s="195"/>
      <c r="B3" s="196">
        <f>BCthunhap!D45-BCKetQuaHoatDong_06028!D43-BCKetQuaHoatDong_06028!D41</f>
        <v>0</v>
      </c>
      <c r="C3" s="196">
        <f>BCTaiSan_06027!D54-BCtinhhinhtaichinh!D45</f>
        <v>0</v>
      </c>
    </row>
    <row r="4" spans="1:3">
      <c r="A4" s="195"/>
      <c r="B4" s="196">
        <f>BCtinhhinhtaichinh!D51-BCtinhhinhtaichinh!E51-BCthunhap!D48</f>
        <v>0</v>
      </c>
      <c r="C4" s="196">
        <f>BCtinhhinhtaichinh!D52-BCTaiSan_06027!D57</f>
        <v>0</v>
      </c>
    </row>
    <row r="5" spans="1:3">
      <c r="A5" s="195"/>
      <c r="B5" s="196">
        <f>BCthunhap!D48-BCKetQuaHoatDong_06028!D45</f>
        <v>0</v>
      </c>
      <c r="C5" s="196">
        <f>BCtinhhinhtaichinh!D47-Khac_06030!D34</f>
        <v>0</v>
      </c>
    </row>
    <row r="6" spans="1:3">
      <c r="A6" s="195"/>
      <c r="B6" s="196"/>
      <c r="C6" s="196">
        <f>BCtinhhinhtaichinh!D33-BCDanhMucDauTu_06029!F64</f>
        <v>0</v>
      </c>
    </row>
    <row r="7" spans="1:3">
      <c r="A7" s="195"/>
      <c r="B7" s="196"/>
      <c r="C7" s="196">
        <f>BCtinhhinhtaichinh!D33-BCDanhMucDauTu_06029!F64</f>
        <v>0</v>
      </c>
    </row>
    <row r="10" spans="1:3">
      <c r="B10" s="7" t="s">
        <v>698</v>
      </c>
    </row>
    <row r="11" spans="1:3">
      <c r="B11" s="8"/>
    </row>
    <row r="12" spans="1:3">
      <c r="B12" s="9" t="s">
        <v>697</v>
      </c>
    </row>
    <row r="13" spans="1:3" ht="15">
      <c r="B13" s="197"/>
    </row>
    <row r="14" spans="1:3" ht="21">
      <c r="B14" s="200" t="s">
        <v>694</v>
      </c>
    </row>
    <row r="15" spans="1:3" ht="15">
      <c r="B15" s="197"/>
    </row>
    <row r="16" spans="1:3" ht="21">
      <c r="B16" s="198" t="s">
        <v>695</v>
      </c>
      <c r="C16" s="198" t="s">
        <v>690</v>
      </c>
    </row>
    <row r="21" spans="2:3" ht="25.5">
      <c r="B21" s="199" t="s">
        <v>699</v>
      </c>
      <c r="C21" s="199" t="s">
        <v>696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view="pageBreakPreview" zoomScaleNormal="100" zoomScaleSheetLayoutView="100" workbookViewId="0">
      <selection activeCell="D37" sqref="D37"/>
    </sheetView>
  </sheetViews>
  <sheetFormatPr defaultColWidth="9.140625" defaultRowHeight="15"/>
  <cols>
    <col min="1" max="1" width="9.140625" style="31"/>
    <col min="2" max="2" width="59.42578125" style="31" customWidth="1"/>
    <col min="3" max="3" width="12.85546875" style="31" customWidth="1"/>
    <col min="4" max="4" width="28.85546875" style="31" customWidth="1"/>
    <col min="5" max="5" width="29.5703125" style="31" customWidth="1"/>
    <col min="6" max="6" width="2.5703125" style="31" customWidth="1"/>
    <col min="7" max="7" width="24.28515625" style="347" customWidth="1"/>
    <col min="8" max="8" width="18.7109375" style="31" bestFit="1" customWidth="1"/>
    <col min="9" max="9" width="14.5703125" style="31" bestFit="1" customWidth="1"/>
    <col min="10" max="16384" width="9.140625" style="31"/>
  </cols>
  <sheetData>
    <row r="1" spans="1:7" ht="23.25" customHeight="1">
      <c r="A1" s="537" t="s">
        <v>538</v>
      </c>
      <c r="B1" s="537"/>
      <c r="C1" s="537"/>
      <c r="D1" s="537"/>
      <c r="E1" s="537"/>
      <c r="F1" s="537"/>
    </row>
    <row r="2" spans="1:7" ht="27" customHeight="1">
      <c r="A2" s="542" t="s">
        <v>539</v>
      </c>
      <c r="B2" s="542"/>
      <c r="C2" s="542"/>
      <c r="D2" s="542"/>
      <c r="E2" s="542"/>
      <c r="F2" s="542"/>
    </row>
    <row r="3" spans="1:7" ht="15" customHeight="1">
      <c r="A3" s="529" t="s">
        <v>280</v>
      </c>
      <c r="B3" s="529"/>
      <c r="C3" s="529"/>
      <c r="D3" s="529"/>
      <c r="E3" s="529"/>
      <c r="F3" s="529"/>
    </row>
    <row r="4" spans="1:7">
      <c r="A4" s="529"/>
      <c r="B4" s="529"/>
      <c r="C4" s="529"/>
      <c r="D4" s="529"/>
      <c r="E4" s="529"/>
      <c r="F4" s="529"/>
    </row>
    <row r="5" spans="1:7">
      <c r="A5" s="539" t="str">
        <f>'ngay thang'!B10</f>
        <v>Quý 4 năm 2023/Quarter 4 2023</v>
      </c>
      <c r="B5" s="539"/>
      <c r="C5" s="539"/>
      <c r="D5" s="539"/>
      <c r="E5" s="539"/>
      <c r="F5" s="539"/>
    </row>
    <row r="6" spans="1:7">
      <c r="A6" s="425"/>
      <c r="B6" s="425"/>
      <c r="C6" s="425"/>
      <c r="D6" s="425"/>
      <c r="E6" s="425"/>
      <c r="F6" s="1"/>
    </row>
    <row r="7" spans="1:7" ht="31.5" customHeight="1">
      <c r="A7" s="526" t="s">
        <v>245</v>
      </c>
      <c r="B7" s="526"/>
      <c r="C7" s="526" t="s">
        <v>645</v>
      </c>
      <c r="D7" s="526"/>
      <c r="E7" s="526"/>
      <c r="F7" s="526"/>
    </row>
    <row r="8" spans="1:7" ht="30" customHeight="1">
      <c r="A8" s="526" t="s">
        <v>243</v>
      </c>
      <c r="B8" s="526"/>
      <c r="C8" s="526" t="s">
        <v>474</v>
      </c>
      <c r="D8" s="526"/>
      <c r="E8" s="526"/>
      <c r="F8" s="526"/>
    </row>
    <row r="9" spans="1:7" ht="30" customHeight="1">
      <c r="A9" s="525" t="s">
        <v>242</v>
      </c>
      <c r="B9" s="525"/>
      <c r="C9" s="525" t="s">
        <v>244</v>
      </c>
      <c r="D9" s="525"/>
      <c r="E9" s="525"/>
      <c r="F9" s="525"/>
    </row>
    <row r="10" spans="1:7" ht="30" customHeight="1">
      <c r="A10" s="525" t="s">
        <v>246</v>
      </c>
      <c r="B10" s="525"/>
      <c r="C10" s="525" t="str">
        <f>'ngay thang'!B14</f>
        <v>Ngày 10 tháng 1 năm 2024
10 Jan 2024</v>
      </c>
      <c r="D10" s="525"/>
      <c r="E10" s="525"/>
      <c r="F10" s="525"/>
    </row>
    <row r="11" spans="1:7" ht="22.5" customHeight="1">
      <c r="A11" s="424"/>
      <c r="B11" s="424"/>
      <c r="C11" s="424"/>
      <c r="D11" s="424"/>
      <c r="E11" s="424"/>
      <c r="F11" s="424"/>
    </row>
    <row r="12" spans="1:7" ht="21" customHeight="1">
      <c r="A12" s="307" t="s">
        <v>284</v>
      </c>
    </row>
    <row r="13" spans="1:7" s="407" customFormat="1" ht="43.5" customHeight="1">
      <c r="A13" s="405" t="s">
        <v>200</v>
      </c>
      <c r="B13" s="405" t="s">
        <v>205</v>
      </c>
      <c r="C13" s="405" t="s">
        <v>206</v>
      </c>
      <c r="D13" s="406" t="s">
        <v>478</v>
      </c>
      <c r="E13" s="406" t="s">
        <v>479</v>
      </c>
      <c r="G13" s="408"/>
    </row>
    <row r="14" spans="1:7" s="318" customFormat="1" ht="31.5" customHeight="1">
      <c r="A14" s="314" t="s">
        <v>46</v>
      </c>
      <c r="B14" s="409" t="s">
        <v>263</v>
      </c>
      <c r="C14" s="409" t="s">
        <v>147</v>
      </c>
      <c r="D14" s="386"/>
      <c r="E14" s="386"/>
      <c r="G14" s="347"/>
    </row>
    <row r="15" spans="1:7" s="318" customFormat="1" ht="50.25" customHeight="1">
      <c r="A15" s="314">
        <v>1</v>
      </c>
      <c r="B15" s="409" t="s">
        <v>557</v>
      </c>
      <c r="C15" s="409" t="s">
        <v>148</v>
      </c>
      <c r="D15" s="410">
        <v>1.2E-2</v>
      </c>
      <c r="E15" s="413">
        <v>1.2000839268213149E-2</v>
      </c>
      <c r="G15" s="347"/>
    </row>
    <row r="16" spans="1:7" s="318" customFormat="1" ht="56.25" customHeight="1">
      <c r="A16" s="314">
        <v>2</v>
      </c>
      <c r="B16" s="409" t="s">
        <v>558</v>
      </c>
      <c r="C16" s="409" t="s">
        <v>149</v>
      </c>
      <c r="D16" s="410">
        <v>5.0000000000000001E-3</v>
      </c>
      <c r="E16" s="411">
        <v>5.0968632679152092E-3</v>
      </c>
      <c r="G16" s="347"/>
    </row>
    <row r="17" spans="1:10" s="318" customFormat="1" ht="75" customHeight="1">
      <c r="A17" s="314">
        <v>3</v>
      </c>
      <c r="B17" s="412" t="s">
        <v>559</v>
      </c>
      <c r="C17" s="409" t="s">
        <v>150</v>
      </c>
      <c r="D17" s="410">
        <v>5.7000000000000002E-3</v>
      </c>
      <c r="E17" s="411">
        <v>5.7975612733822098E-3</v>
      </c>
      <c r="G17" s="347"/>
    </row>
    <row r="18" spans="1:10" s="318" customFormat="1" ht="48" customHeight="1">
      <c r="A18" s="314">
        <v>4</v>
      </c>
      <c r="B18" s="409" t="s">
        <v>264</v>
      </c>
      <c r="C18" s="409" t="s">
        <v>151</v>
      </c>
      <c r="D18" s="410">
        <v>1.1766307339153459E-3</v>
      </c>
      <c r="E18" s="411">
        <v>1.1997120630426689E-3</v>
      </c>
      <c r="G18" s="372"/>
      <c r="H18" s="372"/>
      <c r="I18" s="24"/>
      <c r="J18" s="346"/>
    </row>
    <row r="19" spans="1:10" s="318" customFormat="1" ht="56.25" customHeight="1">
      <c r="A19" s="314">
        <v>5</v>
      </c>
      <c r="B19" s="409" t="s">
        <v>560</v>
      </c>
      <c r="C19" s="409"/>
      <c r="D19" s="410"/>
      <c r="E19" s="413"/>
      <c r="G19" s="372"/>
      <c r="H19" s="372"/>
      <c r="I19" s="24"/>
      <c r="J19" s="346"/>
    </row>
    <row r="20" spans="1:10" s="318" customFormat="1" ht="57.75" customHeight="1">
      <c r="A20" s="314">
        <v>6</v>
      </c>
      <c r="B20" s="409" t="s">
        <v>561</v>
      </c>
      <c r="C20" s="409"/>
      <c r="D20" s="410"/>
      <c r="E20" s="413"/>
      <c r="G20" s="372"/>
      <c r="H20" s="322"/>
      <c r="I20" s="281"/>
      <c r="J20" s="346"/>
    </row>
    <row r="21" spans="1:10" s="318" customFormat="1" ht="81" customHeight="1">
      <c r="A21" s="314">
        <v>7</v>
      </c>
      <c r="B21" s="412" t="s">
        <v>265</v>
      </c>
      <c r="C21" s="409" t="s">
        <v>152</v>
      </c>
      <c r="D21" s="504">
        <v>1.26E-2</v>
      </c>
      <c r="E21" s="411">
        <v>1.2268014120976512E-2</v>
      </c>
      <c r="G21" s="372"/>
      <c r="H21" s="322"/>
      <c r="I21" s="281"/>
      <c r="J21" s="346"/>
    </row>
    <row r="22" spans="1:10" s="318" customFormat="1" ht="42" customHeight="1">
      <c r="A22" s="314">
        <v>8</v>
      </c>
      <c r="B22" s="409" t="s">
        <v>562</v>
      </c>
      <c r="C22" s="409" t="s">
        <v>153</v>
      </c>
      <c r="D22" s="504">
        <v>3.6499999999999998E-2</v>
      </c>
      <c r="E22" s="411">
        <v>3.636298999352975E-2</v>
      </c>
      <c r="G22" s="372"/>
      <c r="H22" s="372"/>
      <c r="I22" s="24"/>
      <c r="J22" s="346"/>
    </row>
    <row r="23" spans="1:10" s="318" customFormat="1" ht="69.75" customHeight="1">
      <c r="A23" s="314">
        <v>9</v>
      </c>
      <c r="B23" s="412" t="s">
        <v>266</v>
      </c>
      <c r="C23" s="409" t="s">
        <v>154</v>
      </c>
      <c r="D23" s="411">
        <v>4.0252330818777784</v>
      </c>
      <c r="E23" s="411">
        <v>3.8118388544421942</v>
      </c>
      <c r="G23" s="372"/>
      <c r="H23" s="372"/>
      <c r="I23" s="24"/>
      <c r="J23" s="346"/>
    </row>
    <row r="24" spans="1:10" s="318" customFormat="1" ht="57" customHeight="1">
      <c r="A24" s="314">
        <v>10</v>
      </c>
      <c r="B24" s="412" t="s">
        <v>563</v>
      </c>
      <c r="C24" s="409"/>
      <c r="D24" s="413"/>
      <c r="E24" s="413"/>
      <c r="G24" s="372"/>
      <c r="H24" s="372"/>
      <c r="I24" s="24"/>
      <c r="J24" s="346"/>
    </row>
    <row r="25" spans="1:10" s="318" customFormat="1" ht="25.5">
      <c r="A25" s="314" t="s">
        <v>56</v>
      </c>
      <c r="B25" s="409" t="s">
        <v>267</v>
      </c>
      <c r="C25" s="409" t="s">
        <v>155</v>
      </c>
      <c r="D25" s="410"/>
      <c r="E25" s="414"/>
      <c r="G25" s="372"/>
      <c r="H25" s="372"/>
      <c r="I25" s="24"/>
      <c r="J25" s="346"/>
    </row>
    <row r="26" spans="1:10" s="318" customFormat="1" ht="30" customHeight="1">
      <c r="A26" s="552">
        <v>1</v>
      </c>
      <c r="B26" s="409" t="s">
        <v>268</v>
      </c>
      <c r="C26" s="409" t="s">
        <v>156</v>
      </c>
      <c r="D26" s="497">
        <v>59240787600</v>
      </c>
      <c r="E26" s="415">
        <v>50907635600</v>
      </c>
      <c r="G26" s="372"/>
      <c r="H26" s="372"/>
      <c r="I26" s="24"/>
      <c r="J26" s="346"/>
    </row>
    <row r="27" spans="1:10" s="318" customFormat="1" ht="39.75" customHeight="1">
      <c r="A27" s="553"/>
      <c r="B27" s="409" t="s">
        <v>269</v>
      </c>
      <c r="C27" s="409" t="s">
        <v>157</v>
      </c>
      <c r="D27" s="499">
        <v>59240787600</v>
      </c>
      <c r="E27" s="414">
        <v>50907635600</v>
      </c>
      <c r="G27" s="372"/>
      <c r="H27" s="372"/>
      <c r="I27" s="24"/>
      <c r="J27" s="346"/>
    </row>
    <row r="28" spans="1:10" s="318" customFormat="1" ht="42.75" customHeight="1">
      <c r="A28" s="554"/>
      <c r="B28" s="409" t="s">
        <v>270</v>
      </c>
      <c r="C28" s="409" t="s">
        <v>158</v>
      </c>
      <c r="D28" s="500">
        <v>5924078.7599999998</v>
      </c>
      <c r="E28" s="417">
        <v>5090763.5599999996</v>
      </c>
      <c r="G28" s="372"/>
      <c r="H28" s="372"/>
      <c r="I28" s="24"/>
      <c r="J28" s="346"/>
    </row>
    <row r="29" spans="1:10" s="318" customFormat="1" ht="32.25" customHeight="1">
      <c r="A29" s="552">
        <v>2</v>
      </c>
      <c r="B29" s="409" t="s">
        <v>271</v>
      </c>
      <c r="C29" s="409" t="s">
        <v>159</v>
      </c>
      <c r="D29" s="497">
        <v>2675166000</v>
      </c>
      <c r="E29" s="414">
        <v>8333152000</v>
      </c>
      <c r="G29" s="372"/>
      <c r="H29" s="372"/>
      <c r="I29" s="24"/>
      <c r="J29" s="346"/>
    </row>
    <row r="30" spans="1:10" s="318" customFormat="1" ht="31.5" customHeight="1">
      <c r="A30" s="553"/>
      <c r="B30" s="409" t="s">
        <v>272</v>
      </c>
      <c r="C30" s="409" t="s">
        <v>160</v>
      </c>
      <c r="D30" s="496">
        <v>339080.2</v>
      </c>
      <c r="E30" s="418">
        <v>916760.33</v>
      </c>
      <c r="G30" s="372"/>
      <c r="H30" s="372"/>
      <c r="I30" s="24"/>
      <c r="J30" s="346"/>
    </row>
    <row r="31" spans="1:10" s="318" customFormat="1" ht="30" customHeight="1">
      <c r="A31" s="553"/>
      <c r="B31" s="409" t="s">
        <v>273</v>
      </c>
      <c r="C31" s="409" t="s">
        <v>161</v>
      </c>
      <c r="D31" s="497">
        <v>3390802000</v>
      </c>
      <c r="E31" s="414">
        <v>9167603300</v>
      </c>
      <c r="G31" s="372"/>
      <c r="H31" s="372"/>
      <c r="I31" s="24"/>
      <c r="J31" s="346"/>
    </row>
    <row r="32" spans="1:10" s="318" customFormat="1" ht="30.75" customHeight="1">
      <c r="A32" s="553"/>
      <c r="B32" s="409" t="s">
        <v>564</v>
      </c>
      <c r="C32" s="409" t="s">
        <v>162</v>
      </c>
      <c r="D32" s="496">
        <v>-71563.600000000006</v>
      </c>
      <c r="E32" s="418">
        <v>-83445.13</v>
      </c>
      <c r="G32" s="372"/>
      <c r="H32" s="372"/>
      <c r="I32" s="24"/>
      <c r="J32" s="346"/>
    </row>
    <row r="33" spans="1:10" s="318" customFormat="1" ht="42.75" customHeight="1">
      <c r="A33" s="554"/>
      <c r="B33" s="409" t="s">
        <v>274</v>
      </c>
      <c r="C33" s="409" t="s">
        <v>163</v>
      </c>
      <c r="D33" s="498">
        <v>-715636000</v>
      </c>
      <c r="E33" s="414">
        <v>-834451300</v>
      </c>
      <c r="G33" s="372"/>
      <c r="H33" s="372"/>
      <c r="I33" s="24"/>
      <c r="J33" s="346"/>
    </row>
    <row r="34" spans="1:10" s="318" customFormat="1" ht="33" customHeight="1">
      <c r="A34" s="552">
        <v>3</v>
      </c>
      <c r="B34" s="409" t="s">
        <v>275</v>
      </c>
      <c r="C34" s="409" t="s">
        <v>164</v>
      </c>
      <c r="D34" s="501">
        <v>61915953600</v>
      </c>
      <c r="E34" s="414">
        <v>59240787600</v>
      </c>
      <c r="G34" s="372"/>
      <c r="H34" s="372"/>
      <c r="I34" s="24"/>
      <c r="J34" s="346"/>
    </row>
    <row r="35" spans="1:10" s="318" customFormat="1" ht="55.5" customHeight="1">
      <c r="A35" s="553"/>
      <c r="B35" s="409" t="s">
        <v>565</v>
      </c>
      <c r="C35" s="409" t="s">
        <v>165</v>
      </c>
      <c r="D35" s="419">
        <v>61915953600</v>
      </c>
      <c r="E35" s="414">
        <v>59240787600</v>
      </c>
      <c r="G35" s="372"/>
      <c r="H35" s="372"/>
      <c r="I35" s="24"/>
      <c r="J35" s="346"/>
    </row>
    <row r="36" spans="1:10" s="318" customFormat="1" ht="45" customHeight="1">
      <c r="A36" s="554"/>
      <c r="B36" s="409" t="s">
        <v>566</v>
      </c>
      <c r="C36" s="409" t="s">
        <v>166</v>
      </c>
      <c r="D36" s="416">
        <v>6191595.3600000003</v>
      </c>
      <c r="E36" s="417">
        <v>5924078.7599999998</v>
      </c>
      <c r="G36" s="372"/>
      <c r="H36" s="372"/>
      <c r="I36" s="24"/>
      <c r="J36" s="346"/>
    </row>
    <row r="37" spans="1:10" s="318" customFormat="1" ht="55.5" customHeight="1">
      <c r="A37" s="314">
        <v>4</v>
      </c>
      <c r="B37" s="409" t="s">
        <v>276</v>
      </c>
      <c r="C37" s="409" t="s">
        <v>167</v>
      </c>
      <c r="D37" s="413">
        <v>0</v>
      </c>
      <c r="E37" s="413">
        <v>0</v>
      </c>
      <c r="G37" s="372"/>
      <c r="H37" s="372"/>
      <c r="I37" s="24"/>
      <c r="J37" s="346"/>
    </row>
    <row r="38" spans="1:10" s="318" customFormat="1" ht="39.75" customHeight="1">
      <c r="A38" s="314">
        <v>5</v>
      </c>
      <c r="B38" s="409" t="s">
        <v>277</v>
      </c>
      <c r="C38" s="409" t="s">
        <v>168</v>
      </c>
      <c r="D38" s="503">
        <v>0.93520000000000003</v>
      </c>
      <c r="E38" s="413">
        <v>0.96130000000000004</v>
      </c>
      <c r="G38" s="372"/>
      <c r="H38" s="372"/>
      <c r="I38" s="24"/>
      <c r="J38" s="346"/>
    </row>
    <row r="39" spans="1:10" s="318" customFormat="1" ht="39" customHeight="1">
      <c r="A39" s="314">
        <v>6</v>
      </c>
      <c r="B39" s="409" t="s">
        <v>278</v>
      </c>
      <c r="C39" s="409" t="s">
        <v>169</v>
      </c>
      <c r="D39" s="503">
        <v>2.9999999999999997E-4</v>
      </c>
      <c r="E39" s="413">
        <v>2.9999999999999997E-4</v>
      </c>
      <c r="G39" s="372"/>
      <c r="H39" s="372"/>
      <c r="J39" s="346"/>
    </row>
    <row r="40" spans="1:10" s="318" customFormat="1" ht="39" customHeight="1">
      <c r="A40" s="314">
        <v>7</v>
      </c>
      <c r="B40" s="409" t="s">
        <v>279</v>
      </c>
      <c r="C40" s="409" t="s">
        <v>170</v>
      </c>
      <c r="D40" s="502">
        <v>588</v>
      </c>
      <c r="E40" s="415">
        <v>507</v>
      </c>
      <c r="G40" s="372"/>
      <c r="H40" s="372"/>
    </row>
    <row r="41" spans="1:10" s="318" customFormat="1" ht="39" customHeight="1">
      <c r="A41" s="314">
        <v>7</v>
      </c>
      <c r="B41" s="409" t="s">
        <v>567</v>
      </c>
      <c r="C41" s="409" t="s">
        <v>621</v>
      </c>
      <c r="D41" s="495">
        <v>10539.67</v>
      </c>
      <c r="E41" s="420">
        <v>10448.92</v>
      </c>
      <c r="G41" s="347"/>
    </row>
    <row r="42" spans="1:10" s="318" customFormat="1" ht="49.5" customHeight="1">
      <c r="A42" s="314">
        <v>8</v>
      </c>
      <c r="B42" s="409" t="s">
        <v>568</v>
      </c>
      <c r="C42" s="409" t="s">
        <v>622</v>
      </c>
      <c r="D42" s="413"/>
      <c r="E42" s="413"/>
      <c r="G42" s="347"/>
    </row>
    <row r="43" spans="1:10" s="34" customFormat="1" ht="12.75">
      <c r="D43" s="421"/>
      <c r="E43" s="421"/>
      <c r="G43" s="375"/>
    </row>
    <row r="44" spans="1:10" s="34" customFormat="1" ht="12.75">
      <c r="G44" s="375"/>
    </row>
    <row r="45" spans="1:10" s="34" customFormat="1" ht="12.75">
      <c r="A45" s="476" t="s">
        <v>691</v>
      </c>
      <c r="B45" s="1"/>
      <c r="C45" s="35"/>
      <c r="D45" s="478" t="s">
        <v>692</v>
      </c>
      <c r="G45" s="375"/>
    </row>
    <row r="46" spans="1:10" s="34" customFormat="1" ht="12.75">
      <c r="A46" s="36" t="s">
        <v>176</v>
      </c>
      <c r="B46" s="1"/>
      <c r="C46" s="35"/>
      <c r="D46" s="37" t="s">
        <v>177</v>
      </c>
      <c r="G46" s="375"/>
    </row>
    <row r="47" spans="1:10" s="34" customFormat="1" ht="12.75">
      <c r="A47" s="1"/>
      <c r="B47" s="1"/>
      <c r="C47" s="35"/>
      <c r="D47" s="35"/>
      <c r="G47" s="375"/>
    </row>
    <row r="48" spans="1:10" s="34" customFormat="1" ht="12.75">
      <c r="A48" s="1"/>
      <c r="B48" s="1"/>
      <c r="C48" s="35"/>
      <c r="D48" s="35"/>
      <c r="G48" s="375"/>
    </row>
    <row r="49" spans="1:7" s="34" customFormat="1" ht="12.75">
      <c r="A49" s="1"/>
      <c r="B49" s="1"/>
      <c r="C49" s="35"/>
      <c r="D49" s="35"/>
      <c r="G49" s="375"/>
    </row>
    <row r="50" spans="1:7" s="34" customFormat="1" ht="12.75">
      <c r="A50" s="1"/>
      <c r="B50" s="1"/>
      <c r="C50" s="35"/>
      <c r="D50" s="35"/>
      <c r="G50" s="375"/>
    </row>
    <row r="51" spans="1:7" s="34" customFormat="1" ht="12.75">
      <c r="A51" s="1"/>
      <c r="B51" s="1"/>
      <c r="C51" s="35"/>
      <c r="D51" s="35"/>
      <c r="G51" s="375"/>
    </row>
    <row r="52" spans="1:7" s="34" customFormat="1" ht="12.75">
      <c r="A52" s="1"/>
      <c r="B52" s="1"/>
      <c r="C52" s="35"/>
      <c r="D52" s="35"/>
      <c r="G52" s="375"/>
    </row>
    <row r="53" spans="1:7" s="34" customFormat="1" ht="12.75">
      <c r="A53" s="1"/>
      <c r="B53" s="1"/>
      <c r="C53" s="35"/>
      <c r="D53" s="35"/>
      <c r="G53" s="375"/>
    </row>
    <row r="54" spans="1:7" s="34" customFormat="1" ht="12.75">
      <c r="A54" s="28"/>
      <c r="B54" s="28"/>
      <c r="C54" s="35"/>
      <c r="D54" s="29"/>
      <c r="E54" s="29"/>
      <c r="G54" s="375"/>
    </row>
    <row r="55" spans="1:7" s="34" customFormat="1" ht="12.75">
      <c r="A55" s="25" t="s">
        <v>237</v>
      </c>
      <c r="B55" s="1"/>
      <c r="C55" s="35"/>
      <c r="D55" s="27" t="s">
        <v>475</v>
      </c>
      <c r="G55" s="375"/>
    </row>
    <row r="56" spans="1:7" s="34" customFormat="1" ht="12.75">
      <c r="A56" s="25" t="s">
        <v>629</v>
      </c>
      <c r="B56" s="1"/>
      <c r="C56" s="35"/>
      <c r="D56" s="27"/>
      <c r="G56" s="375"/>
    </row>
    <row r="57" spans="1:7" s="34" customFormat="1" ht="12.75">
      <c r="A57" s="1" t="s">
        <v>238</v>
      </c>
      <c r="B57" s="1"/>
      <c r="C57" s="35"/>
      <c r="D57" s="26"/>
      <c r="G57" s="375"/>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3" zoomScaleNormal="100" zoomScaleSheetLayoutView="85" zoomScalePageLayoutView="77" workbookViewId="0">
      <selection activeCell="D11" sqref="D11"/>
    </sheetView>
  </sheetViews>
  <sheetFormatPr defaultColWidth="9.140625" defaultRowHeight="15"/>
  <cols>
    <col min="1" max="1" width="4.85546875" style="30" customWidth="1"/>
    <col min="2" max="2" width="47.140625" style="31" customWidth="1"/>
    <col min="3" max="3" width="9.140625" style="31"/>
    <col min="4" max="4" width="14.5703125" style="31" customWidth="1"/>
    <col min="5" max="5" width="14" style="31" customWidth="1"/>
    <col min="6" max="6" width="9.140625" style="31"/>
    <col min="7" max="7" width="18.28515625" style="31" customWidth="1"/>
    <col min="8" max="10" width="19" style="31" customWidth="1"/>
    <col min="11" max="11" width="26.85546875" style="31" customWidth="1"/>
    <col min="12" max="16384" width="9.140625" style="31"/>
  </cols>
  <sheetData>
    <row r="1" spans="1:11" ht="27.75" customHeight="1">
      <c r="A1" s="537" t="s">
        <v>538</v>
      </c>
      <c r="B1" s="537"/>
      <c r="C1" s="537"/>
      <c r="D1" s="537"/>
      <c r="E1" s="537"/>
      <c r="F1" s="537"/>
      <c r="G1" s="537"/>
      <c r="H1" s="537"/>
      <c r="I1" s="537"/>
      <c r="J1" s="537"/>
      <c r="K1" s="537"/>
    </row>
    <row r="2" spans="1:11" ht="28.5" customHeight="1">
      <c r="A2" s="542" t="s">
        <v>569</v>
      </c>
      <c r="B2" s="542"/>
      <c r="C2" s="542"/>
      <c r="D2" s="542"/>
      <c r="E2" s="542"/>
      <c r="F2" s="542"/>
      <c r="G2" s="542"/>
      <c r="H2" s="542"/>
      <c r="I2" s="542"/>
      <c r="J2" s="542"/>
      <c r="K2" s="542"/>
    </row>
    <row r="3" spans="1:11" ht="15" customHeight="1">
      <c r="A3" s="529" t="s">
        <v>236</v>
      </c>
      <c r="B3" s="529"/>
      <c r="C3" s="529"/>
      <c r="D3" s="529"/>
      <c r="E3" s="529"/>
      <c r="F3" s="529"/>
      <c r="G3" s="529"/>
      <c r="H3" s="529"/>
      <c r="I3" s="529"/>
      <c r="J3" s="529"/>
      <c r="K3" s="529"/>
    </row>
    <row r="4" spans="1:11">
      <c r="A4" s="529"/>
      <c r="B4" s="529"/>
      <c r="C4" s="529"/>
      <c r="D4" s="529"/>
      <c r="E4" s="529"/>
      <c r="F4" s="529"/>
      <c r="G4" s="529"/>
      <c r="H4" s="529"/>
      <c r="I4" s="529"/>
      <c r="J4" s="529"/>
      <c r="K4" s="529"/>
    </row>
    <row r="5" spans="1:11">
      <c r="A5" s="539" t="str">
        <f>'ngay thang'!B21</f>
        <v>Ngày 31 tháng 12 năm 2023
/As at 31 Dec 2023</v>
      </c>
      <c r="B5" s="539"/>
      <c r="C5" s="539"/>
      <c r="D5" s="539"/>
      <c r="E5" s="539"/>
      <c r="F5" s="539"/>
      <c r="G5" s="539"/>
      <c r="H5" s="539"/>
      <c r="I5" s="539"/>
      <c r="J5" s="539"/>
      <c r="K5" s="539"/>
    </row>
    <row r="6" spans="1:11">
      <c r="A6" s="16"/>
      <c r="B6" s="16"/>
      <c r="C6" s="16"/>
      <c r="D6" s="16"/>
      <c r="E6" s="16"/>
      <c r="F6" s="1"/>
    </row>
    <row r="7" spans="1:11" ht="27.75" customHeight="1">
      <c r="A7" s="526" t="s">
        <v>245</v>
      </c>
      <c r="B7" s="526"/>
      <c r="D7" s="526" t="s">
        <v>645</v>
      </c>
      <c r="E7" s="526"/>
      <c r="F7" s="526"/>
      <c r="G7" s="526"/>
      <c r="H7" s="526"/>
      <c r="I7" s="526"/>
      <c r="J7" s="526"/>
    </row>
    <row r="8" spans="1:11" ht="31.5" customHeight="1">
      <c r="A8" s="526" t="s">
        <v>243</v>
      </c>
      <c r="B8" s="526"/>
      <c r="D8" s="526" t="s">
        <v>474</v>
      </c>
      <c r="E8" s="526"/>
      <c r="F8" s="526"/>
      <c r="G8" s="526"/>
      <c r="H8" s="526"/>
      <c r="I8" s="526"/>
      <c r="J8" s="526"/>
    </row>
    <row r="9" spans="1:11" ht="31.5" customHeight="1">
      <c r="A9" s="525" t="s">
        <v>242</v>
      </c>
      <c r="B9" s="525"/>
      <c r="D9" s="525" t="s">
        <v>244</v>
      </c>
      <c r="E9" s="525"/>
      <c r="F9" s="525"/>
      <c r="G9" s="525"/>
      <c r="H9" s="525"/>
      <c r="I9" s="525"/>
      <c r="J9" s="525"/>
    </row>
    <row r="10" spans="1:11" ht="31.5" customHeight="1">
      <c r="A10" s="525" t="s">
        <v>246</v>
      </c>
      <c r="B10" s="525"/>
      <c r="D10" s="526" t="str">
        <f>'ngay thang'!B14</f>
        <v>Ngày 10 tháng 1 năm 2024
10 Jan 2024</v>
      </c>
      <c r="E10" s="525"/>
      <c r="F10" s="525"/>
      <c r="G10" s="525"/>
      <c r="H10" s="525"/>
      <c r="I10" s="525"/>
      <c r="J10" s="525"/>
    </row>
    <row r="12" spans="1:11" s="34" customFormat="1" ht="29.25" customHeight="1">
      <c r="A12" s="555" t="s">
        <v>207</v>
      </c>
      <c r="B12" s="555" t="s">
        <v>208</v>
      </c>
      <c r="C12" s="559" t="s">
        <v>199</v>
      </c>
      <c r="D12" s="555" t="s">
        <v>231</v>
      </c>
      <c r="E12" s="555" t="s">
        <v>209</v>
      </c>
      <c r="F12" s="555" t="s">
        <v>210</v>
      </c>
      <c r="G12" s="555" t="s">
        <v>211</v>
      </c>
      <c r="H12" s="557" t="s">
        <v>212</v>
      </c>
      <c r="I12" s="558"/>
      <c r="J12" s="557" t="s">
        <v>215</v>
      </c>
      <c r="K12" s="558"/>
    </row>
    <row r="13" spans="1:11" s="34" customFormat="1" ht="51">
      <c r="A13" s="556"/>
      <c r="B13" s="556"/>
      <c r="C13" s="560"/>
      <c r="D13" s="556"/>
      <c r="E13" s="556"/>
      <c r="F13" s="556"/>
      <c r="G13" s="556"/>
      <c r="H13" s="194" t="s">
        <v>213</v>
      </c>
      <c r="I13" s="194" t="s">
        <v>214</v>
      </c>
      <c r="J13" s="194" t="s">
        <v>216</v>
      </c>
      <c r="K13" s="194" t="s">
        <v>214</v>
      </c>
    </row>
    <row r="14" spans="1:11" s="34" customFormat="1" ht="25.5">
      <c r="A14" s="3" t="s">
        <v>72</v>
      </c>
      <c r="B14" s="4" t="s">
        <v>223</v>
      </c>
      <c r="C14" s="4" t="s">
        <v>73</v>
      </c>
      <c r="D14" s="186"/>
      <c r="E14" s="186"/>
      <c r="F14" s="187"/>
      <c r="G14" s="188"/>
      <c r="H14" s="4"/>
      <c r="I14" s="2"/>
      <c r="J14" s="5"/>
      <c r="K14" s="6"/>
    </row>
    <row r="15" spans="1:11" s="34" customFormat="1" ht="25.5">
      <c r="A15" s="3" t="s">
        <v>46</v>
      </c>
      <c r="B15" s="4" t="s">
        <v>224</v>
      </c>
      <c r="C15" s="4" t="s">
        <v>74</v>
      </c>
      <c r="D15" s="187"/>
      <c r="E15" s="187"/>
      <c r="F15" s="187"/>
      <c r="G15" s="188"/>
      <c r="H15" s="4"/>
      <c r="I15" s="2"/>
      <c r="J15" s="4"/>
      <c r="K15" s="2"/>
    </row>
    <row r="16" spans="1:11" s="34" customFormat="1" ht="25.5">
      <c r="A16" s="3" t="s">
        <v>75</v>
      </c>
      <c r="B16" s="4" t="s">
        <v>217</v>
      </c>
      <c r="C16" s="4" t="s">
        <v>76</v>
      </c>
      <c r="D16" s="187"/>
      <c r="E16" s="187"/>
      <c r="F16" s="187"/>
      <c r="G16" s="186"/>
      <c r="H16" s="4"/>
      <c r="I16" s="189"/>
      <c r="J16" s="4"/>
      <c r="K16" s="189"/>
    </row>
    <row r="17" spans="1:11" s="34" customFormat="1" ht="25.5">
      <c r="A17" s="3" t="s">
        <v>56</v>
      </c>
      <c r="B17" s="4" t="s">
        <v>218</v>
      </c>
      <c r="C17" s="4" t="s">
        <v>77</v>
      </c>
      <c r="D17" s="187"/>
      <c r="E17" s="187"/>
      <c r="F17" s="187"/>
      <c r="G17" s="188"/>
      <c r="H17" s="4"/>
      <c r="I17" s="2"/>
      <c r="J17" s="4"/>
      <c r="K17" s="2"/>
    </row>
    <row r="18" spans="1:11" s="34" customFormat="1" ht="25.5">
      <c r="A18" s="3" t="s">
        <v>78</v>
      </c>
      <c r="B18" s="4" t="s">
        <v>225</v>
      </c>
      <c r="C18" s="4" t="s">
        <v>79</v>
      </c>
      <c r="D18" s="187"/>
      <c r="E18" s="187"/>
      <c r="F18" s="187"/>
      <c r="G18" s="188"/>
      <c r="H18" s="4"/>
      <c r="I18" s="2"/>
      <c r="J18" s="4"/>
      <c r="K18" s="2"/>
    </row>
    <row r="19" spans="1:11" s="34" customFormat="1" ht="25.5">
      <c r="A19" s="3" t="s">
        <v>80</v>
      </c>
      <c r="B19" s="4" t="s">
        <v>219</v>
      </c>
      <c r="C19" s="4" t="s">
        <v>81</v>
      </c>
      <c r="D19" s="187"/>
      <c r="E19" s="187"/>
      <c r="F19" s="187"/>
      <c r="G19" s="188"/>
      <c r="H19" s="4"/>
      <c r="I19" s="2"/>
      <c r="J19" s="4"/>
      <c r="K19" s="2"/>
    </row>
    <row r="20" spans="1:11" s="34" customFormat="1" ht="25.5">
      <c r="A20" s="3" t="s">
        <v>46</v>
      </c>
      <c r="B20" s="4" t="s">
        <v>220</v>
      </c>
      <c r="C20" s="4" t="s">
        <v>82</v>
      </c>
      <c r="D20" s="187"/>
      <c r="E20" s="187"/>
      <c r="F20" s="187"/>
      <c r="G20" s="188"/>
      <c r="H20" s="4"/>
      <c r="I20" s="2"/>
      <c r="J20" s="4"/>
      <c r="K20" s="2"/>
    </row>
    <row r="21" spans="1:11" s="34" customFormat="1" ht="25.5">
      <c r="A21" s="3" t="s">
        <v>83</v>
      </c>
      <c r="B21" s="4" t="s">
        <v>221</v>
      </c>
      <c r="C21" s="4" t="s">
        <v>84</v>
      </c>
      <c r="D21" s="187"/>
      <c r="E21" s="187"/>
      <c r="F21" s="187"/>
      <c r="G21" s="188"/>
      <c r="H21" s="4"/>
      <c r="I21" s="2"/>
      <c r="J21" s="4"/>
      <c r="K21" s="2"/>
    </row>
    <row r="22" spans="1:11" s="34" customFormat="1" ht="25.5">
      <c r="A22" s="3" t="s">
        <v>56</v>
      </c>
      <c r="B22" s="4" t="s">
        <v>222</v>
      </c>
      <c r="C22" s="4" t="s">
        <v>85</v>
      </c>
      <c r="D22" s="187"/>
      <c r="E22" s="187"/>
      <c r="F22" s="187"/>
      <c r="G22" s="188"/>
      <c r="H22" s="4"/>
      <c r="I22" s="2"/>
      <c r="J22" s="4"/>
      <c r="K22" s="2"/>
    </row>
    <row r="23" spans="1:11" s="34" customFormat="1" ht="38.25">
      <c r="A23" s="3" t="s">
        <v>86</v>
      </c>
      <c r="B23" s="4" t="s">
        <v>226</v>
      </c>
      <c r="C23" s="4" t="s">
        <v>87</v>
      </c>
      <c r="D23" s="187"/>
      <c r="E23" s="187"/>
      <c r="F23" s="187"/>
      <c r="G23" s="188"/>
      <c r="H23" s="4"/>
      <c r="I23" s="2"/>
      <c r="J23" s="4"/>
      <c r="K23" s="2"/>
    </row>
    <row r="24" spans="1:11" s="34" customFormat="1" ht="12.75">
      <c r="A24" s="190"/>
      <c r="B24" s="191"/>
      <c r="C24" s="191"/>
      <c r="D24" s="187"/>
      <c r="E24" s="187"/>
      <c r="F24" s="187"/>
      <c r="G24" s="188"/>
      <c r="H24" s="4"/>
      <c r="I24" s="2"/>
      <c r="J24" s="5"/>
      <c r="K24" s="6"/>
    </row>
    <row r="25" spans="1:11" s="34" customFormat="1" ht="12.75">
      <c r="A25" s="192"/>
    </row>
    <row r="26" spans="1:11" s="34" customFormat="1" ht="12.75">
      <c r="A26" s="476" t="s">
        <v>691</v>
      </c>
      <c r="B26" s="1"/>
      <c r="C26" s="35"/>
      <c r="I26" s="478" t="s">
        <v>692</v>
      </c>
    </row>
    <row r="27" spans="1:11" s="34" customFormat="1" ht="12.75">
      <c r="A27" s="36" t="s">
        <v>176</v>
      </c>
      <c r="B27" s="1"/>
      <c r="C27" s="35"/>
      <c r="I27" s="37" t="s">
        <v>177</v>
      </c>
    </row>
    <row r="28" spans="1:11">
      <c r="A28" s="1"/>
      <c r="B28" s="1"/>
      <c r="C28" s="35"/>
      <c r="I28" s="35"/>
    </row>
    <row r="29" spans="1:11">
      <c r="A29" s="1"/>
      <c r="B29" s="1"/>
      <c r="C29" s="35"/>
      <c r="I29" s="35"/>
    </row>
    <row r="30" spans="1:11">
      <c r="A30" s="1"/>
      <c r="B30" s="1"/>
      <c r="C30" s="35"/>
      <c r="I30" s="35"/>
    </row>
    <row r="31" spans="1:11">
      <c r="A31" s="1"/>
      <c r="B31" s="1"/>
      <c r="C31" s="35"/>
      <c r="I31" s="35"/>
    </row>
    <row r="32" spans="1:11">
      <c r="A32" s="1"/>
      <c r="B32" s="1"/>
      <c r="C32" s="35"/>
      <c r="I32" s="35"/>
    </row>
    <row r="33" spans="1:11">
      <c r="A33" s="1"/>
      <c r="B33" s="1"/>
      <c r="C33" s="35"/>
      <c r="I33" s="35"/>
    </row>
    <row r="34" spans="1:11">
      <c r="A34" s="1"/>
      <c r="B34" s="1"/>
      <c r="C34" s="35"/>
      <c r="I34" s="35"/>
    </row>
    <row r="35" spans="1:11">
      <c r="A35" s="28"/>
      <c r="B35" s="28"/>
      <c r="C35" s="29"/>
      <c r="D35" s="193"/>
      <c r="I35" s="29"/>
      <c r="J35" s="193"/>
      <c r="K35" s="193"/>
    </row>
    <row r="36" spans="1:11">
      <c r="A36" s="25" t="s">
        <v>237</v>
      </c>
      <c r="B36" s="1"/>
      <c r="C36" s="35"/>
      <c r="I36" s="27" t="s">
        <v>475</v>
      </c>
    </row>
    <row r="37" spans="1:11">
      <c r="A37" s="25" t="s">
        <v>629</v>
      </c>
      <c r="B37" s="1"/>
      <c r="C37" s="35"/>
      <c r="I37" s="27"/>
    </row>
    <row r="38" spans="1:11">
      <c r="A38" s="1" t="s">
        <v>238</v>
      </c>
      <c r="B38" s="1"/>
      <c r="C38" s="35"/>
      <c r="I38" s="26"/>
    </row>
    <row r="39" spans="1:11">
      <c r="A39" s="31"/>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22" zoomScaleNormal="100" workbookViewId="0">
      <selection activeCell="H31" sqref="H31"/>
    </sheetView>
  </sheetViews>
  <sheetFormatPr defaultColWidth="9.140625" defaultRowHeight="15"/>
  <cols>
    <col min="1" max="1" width="4.85546875" style="185" customWidth="1"/>
    <col min="2" max="2" width="61.85546875" style="178" customWidth="1"/>
    <col min="3" max="3" width="33.5703125" style="178" customWidth="1"/>
    <col min="4" max="4" width="41.42578125" style="178" customWidth="1"/>
    <col min="5" max="16384" width="9.140625" style="178"/>
  </cols>
  <sheetData>
    <row r="1" spans="1:4" ht="27.75" customHeight="1">
      <c r="A1" s="561" t="s">
        <v>538</v>
      </c>
      <c r="B1" s="561"/>
      <c r="C1" s="561"/>
      <c r="D1" s="561"/>
    </row>
    <row r="2" spans="1:4" ht="28.5" customHeight="1">
      <c r="A2" s="562" t="s">
        <v>597</v>
      </c>
      <c r="B2" s="562"/>
      <c r="C2" s="562"/>
      <c r="D2" s="562"/>
    </row>
    <row r="3" spans="1:4" ht="15" customHeight="1">
      <c r="A3" s="563" t="s">
        <v>480</v>
      </c>
      <c r="B3" s="563"/>
      <c r="C3" s="563"/>
      <c r="D3" s="563"/>
    </row>
    <row r="4" spans="1:4">
      <c r="A4" s="563"/>
      <c r="B4" s="563"/>
      <c r="C4" s="563"/>
      <c r="D4" s="563"/>
    </row>
    <row r="5" spans="1:4">
      <c r="A5" s="564" t="str">
        <f>'ngay thang'!B10</f>
        <v>Quý 4 năm 2023/Quarter 4 2023</v>
      </c>
      <c r="B5" s="565"/>
      <c r="C5" s="565"/>
      <c r="D5" s="565"/>
    </row>
    <row r="6" spans="1:4">
      <c r="A6" s="17"/>
      <c r="B6" s="17"/>
      <c r="C6" s="17"/>
      <c r="D6" s="17"/>
    </row>
    <row r="7" spans="1:4" ht="28.5" customHeight="1">
      <c r="A7" s="566" t="s">
        <v>243</v>
      </c>
      <c r="B7" s="566"/>
      <c r="C7" s="566" t="s">
        <v>474</v>
      </c>
      <c r="D7" s="566"/>
    </row>
    <row r="8" spans="1:4" ht="29.25" customHeight="1">
      <c r="A8" s="567" t="s">
        <v>242</v>
      </c>
      <c r="B8" s="567"/>
      <c r="C8" s="566" t="s">
        <v>628</v>
      </c>
      <c r="D8" s="567"/>
    </row>
    <row r="9" spans="1:4" ht="31.5" customHeight="1">
      <c r="A9" s="566" t="s">
        <v>245</v>
      </c>
      <c r="B9" s="566"/>
      <c r="C9" s="566" t="s">
        <v>645</v>
      </c>
      <c r="D9" s="566"/>
    </row>
    <row r="10" spans="1:4" ht="27" customHeight="1">
      <c r="A10" s="567" t="s">
        <v>246</v>
      </c>
      <c r="B10" s="567"/>
      <c r="C10" s="566" t="str">
        <f>'ngay thang'!B14</f>
        <v>Ngày 10 tháng 1 năm 2024
10 Jan 2024</v>
      </c>
      <c r="D10" s="566"/>
    </row>
    <row r="11" spans="1:4" ht="16.5" customHeight="1">
      <c r="A11" s="18"/>
      <c r="B11" s="18"/>
      <c r="C11" s="18"/>
      <c r="D11" s="18"/>
    </row>
    <row r="12" spans="1:4">
      <c r="A12" s="568" t="s">
        <v>481</v>
      </c>
      <c r="B12" s="568"/>
      <c r="C12" s="568"/>
      <c r="D12" s="568"/>
    </row>
    <row r="13" spans="1:4" s="175" customFormat="1" ht="15.75" customHeight="1">
      <c r="A13" s="569" t="s">
        <v>207</v>
      </c>
      <c r="B13" s="569" t="s">
        <v>482</v>
      </c>
      <c r="C13" s="571" t="s">
        <v>483</v>
      </c>
      <c r="D13" s="571"/>
    </row>
    <row r="14" spans="1:4" s="175" customFormat="1" ht="21" customHeight="1">
      <c r="A14" s="570"/>
      <c r="B14" s="570"/>
      <c r="C14" s="184" t="s">
        <v>484</v>
      </c>
      <c r="D14" s="184" t="s">
        <v>485</v>
      </c>
    </row>
    <row r="15" spans="1:4" s="175" customFormat="1" ht="12.75">
      <c r="A15" s="10" t="s">
        <v>46</v>
      </c>
      <c r="B15" s="11" t="s">
        <v>486</v>
      </c>
      <c r="C15" s="170"/>
      <c r="D15" s="170"/>
    </row>
    <row r="16" spans="1:4" s="175" customFormat="1" ht="12.75">
      <c r="A16" s="10" t="s">
        <v>487</v>
      </c>
      <c r="B16" s="11" t="s">
        <v>488</v>
      </c>
      <c r="C16" s="171"/>
      <c r="D16" s="171"/>
    </row>
    <row r="17" spans="1:4" s="175" customFormat="1" ht="12.75">
      <c r="A17" s="10" t="s">
        <v>489</v>
      </c>
      <c r="B17" s="11" t="s">
        <v>490</v>
      </c>
      <c r="C17" s="171"/>
      <c r="D17" s="171"/>
    </row>
    <row r="18" spans="1:4" s="175" customFormat="1" ht="12.75">
      <c r="A18" s="10" t="s">
        <v>56</v>
      </c>
      <c r="B18" s="11" t="s">
        <v>491</v>
      </c>
      <c r="C18" s="171"/>
      <c r="D18" s="171"/>
    </row>
    <row r="19" spans="1:4" s="175" customFormat="1" ht="12.75">
      <c r="A19" s="10" t="s">
        <v>487</v>
      </c>
      <c r="B19" s="11" t="s">
        <v>488</v>
      </c>
      <c r="C19" s="171"/>
      <c r="D19" s="171"/>
    </row>
    <row r="20" spans="1:4" s="175" customFormat="1" ht="12.75">
      <c r="A20" s="10" t="s">
        <v>489</v>
      </c>
      <c r="B20" s="11" t="s">
        <v>490</v>
      </c>
      <c r="C20" s="171"/>
      <c r="D20" s="171"/>
    </row>
    <row r="21" spans="1:4" s="175" customFormat="1" ht="12.75">
      <c r="A21" s="10" t="s">
        <v>133</v>
      </c>
      <c r="B21" s="11" t="s">
        <v>492</v>
      </c>
      <c r="C21" s="171"/>
      <c r="D21" s="171"/>
    </row>
    <row r="22" spans="1:4" s="175" customFormat="1" ht="12.75">
      <c r="A22" s="10" t="s">
        <v>487</v>
      </c>
      <c r="B22" s="11" t="s">
        <v>488</v>
      </c>
      <c r="C22" s="171"/>
      <c r="D22" s="171"/>
    </row>
    <row r="23" spans="1:4" s="175" customFormat="1" ht="12.75">
      <c r="A23" s="10" t="s">
        <v>489</v>
      </c>
      <c r="B23" s="11" t="s">
        <v>490</v>
      </c>
      <c r="C23" s="171"/>
      <c r="D23" s="171"/>
    </row>
    <row r="24" spans="1:4" s="175" customFormat="1" ht="12.75">
      <c r="A24" s="10" t="s">
        <v>135</v>
      </c>
      <c r="B24" s="11" t="s">
        <v>493</v>
      </c>
      <c r="C24" s="171"/>
      <c r="D24" s="171"/>
    </row>
    <row r="25" spans="1:4" s="175" customFormat="1" ht="12.75">
      <c r="A25" s="172">
        <v>1</v>
      </c>
      <c r="B25" s="173" t="s">
        <v>488</v>
      </c>
      <c r="C25" s="171"/>
      <c r="D25" s="171"/>
    </row>
    <row r="26" spans="1:4" s="175" customFormat="1" ht="12.75">
      <c r="A26" s="172">
        <v>2</v>
      </c>
      <c r="B26" s="173" t="s">
        <v>490</v>
      </c>
      <c r="C26" s="171"/>
      <c r="D26" s="171"/>
    </row>
    <row r="27" spans="1:4" s="175" customFormat="1" ht="12.75">
      <c r="A27" s="572" t="s">
        <v>494</v>
      </c>
      <c r="B27" s="572"/>
      <c r="C27" s="572"/>
      <c r="D27" s="572"/>
    </row>
    <row r="28" spans="1:4" s="175" customFormat="1" ht="12.75">
      <c r="A28" s="174"/>
    </row>
    <row r="29" spans="1:4" s="175" customFormat="1" ht="12.75">
      <c r="A29" s="476" t="s">
        <v>691</v>
      </c>
      <c r="B29" s="58"/>
      <c r="C29" s="494" t="s">
        <v>693</v>
      </c>
      <c r="D29" s="494"/>
    </row>
    <row r="30" spans="1:4" s="175" customFormat="1" ht="12.75">
      <c r="A30" s="176" t="s">
        <v>176</v>
      </c>
      <c r="B30" s="58"/>
      <c r="D30" s="177" t="s">
        <v>177</v>
      </c>
    </row>
    <row r="31" spans="1:4">
      <c r="A31" s="58"/>
      <c r="B31" s="58"/>
      <c r="D31" s="179"/>
    </row>
    <row r="32" spans="1:4">
      <c r="A32" s="58"/>
      <c r="B32" s="58"/>
      <c r="D32" s="179"/>
    </row>
    <row r="33" spans="1:4">
      <c r="A33" s="58"/>
      <c r="B33" s="58"/>
      <c r="D33" s="179"/>
    </row>
    <row r="34" spans="1:4">
      <c r="A34" s="58"/>
      <c r="B34" s="58"/>
      <c r="D34" s="179"/>
    </row>
    <row r="35" spans="1:4">
      <c r="A35" s="58"/>
      <c r="B35" s="58"/>
      <c r="D35" s="179"/>
    </row>
    <row r="36" spans="1:4">
      <c r="A36" s="58"/>
      <c r="B36" s="58"/>
      <c r="D36" s="179"/>
    </row>
    <row r="37" spans="1:4">
      <c r="A37" s="87"/>
      <c r="B37" s="87"/>
      <c r="C37" s="180"/>
      <c r="D37" s="181"/>
    </row>
    <row r="38" spans="1:4" s="180" customFormat="1">
      <c r="A38" s="182" t="s">
        <v>237</v>
      </c>
      <c r="B38" s="183"/>
      <c r="C38" s="129"/>
      <c r="D38" s="126" t="s">
        <v>495</v>
      </c>
    </row>
    <row r="39" spans="1:4">
      <c r="A39" s="12" t="s">
        <v>629</v>
      </c>
      <c r="B39" s="58"/>
      <c r="C39" s="128"/>
      <c r="D39" s="128"/>
    </row>
    <row r="40" spans="1:4">
      <c r="A40" s="58" t="s">
        <v>238</v>
      </c>
      <c r="B40" s="58"/>
    </row>
    <row r="41" spans="1:4">
      <c r="A41" s="178"/>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31" zoomScaleSheetLayoutView="100" workbookViewId="0">
      <selection activeCell="A35" sqref="A35"/>
    </sheetView>
  </sheetViews>
  <sheetFormatPr defaultColWidth="9.140625" defaultRowHeight="12.75"/>
  <cols>
    <col min="1" max="1" width="6.85546875" style="165" customWidth="1"/>
    <col min="2" max="2" width="48.28515625" style="58" customWidth="1"/>
    <col min="3" max="3" width="12.28515625" style="72" customWidth="1"/>
    <col min="4" max="4" width="15.42578125" style="72" customWidth="1"/>
    <col min="5" max="5" width="15.7109375" style="72" customWidth="1"/>
    <col min="6" max="6" width="20.42578125" style="72" customWidth="1"/>
    <col min="7" max="7" width="24.28515625" style="58" customWidth="1"/>
    <col min="8" max="8" width="19.140625" style="151" bestFit="1" customWidth="1"/>
    <col min="9" max="9" width="9.140625" style="58"/>
    <col min="10" max="10" width="12.85546875" style="58" bestFit="1" customWidth="1"/>
    <col min="11" max="11" width="5.42578125" style="58" bestFit="1" customWidth="1"/>
    <col min="12" max="12" width="9.140625" style="58" customWidth="1"/>
    <col min="13" max="13" width="24.5703125" style="58" bestFit="1" customWidth="1"/>
    <col min="14" max="16384" width="9.140625" style="58"/>
  </cols>
  <sheetData>
    <row r="1" spans="1:13" ht="33.75" customHeight="1">
      <c r="A1" s="573" t="s">
        <v>538</v>
      </c>
      <c r="B1" s="573"/>
      <c r="C1" s="573"/>
      <c r="D1" s="573"/>
      <c r="E1" s="573"/>
      <c r="F1" s="573"/>
      <c r="G1" s="573"/>
    </row>
    <row r="2" spans="1:13" ht="34.5" customHeight="1">
      <c r="A2" s="574" t="s">
        <v>598</v>
      </c>
      <c r="B2" s="574"/>
      <c r="C2" s="574"/>
      <c r="D2" s="574"/>
      <c r="E2" s="574"/>
      <c r="F2" s="574"/>
      <c r="G2" s="574"/>
    </row>
    <row r="3" spans="1:13" ht="39.75" customHeight="1">
      <c r="A3" s="563" t="s">
        <v>496</v>
      </c>
      <c r="B3" s="563"/>
      <c r="C3" s="563"/>
      <c r="D3" s="563"/>
      <c r="E3" s="563"/>
      <c r="F3" s="563"/>
      <c r="G3" s="563"/>
    </row>
    <row r="4" spans="1:13">
      <c r="A4" s="564" t="str">
        <f>'BC Han muc nuoc ngoai'!A5:D5</f>
        <v>Quý 4 năm 2023/Quarter 4 2023</v>
      </c>
      <c r="B4" s="565"/>
      <c r="C4" s="565"/>
      <c r="D4" s="565"/>
      <c r="E4" s="565"/>
      <c r="F4" s="565"/>
      <c r="G4" s="565"/>
    </row>
    <row r="5" spans="1:13">
      <c r="A5" s="17"/>
      <c r="B5" s="17"/>
      <c r="C5" s="17"/>
      <c r="D5" s="17"/>
      <c r="E5" s="17"/>
      <c r="F5" s="17"/>
      <c r="G5" s="17"/>
    </row>
    <row r="6" spans="1:13" s="133" customFormat="1" ht="28.5" customHeight="1">
      <c r="A6" s="575" t="s">
        <v>623</v>
      </c>
      <c r="B6" s="575"/>
      <c r="C6" s="576" t="s">
        <v>474</v>
      </c>
      <c r="D6" s="576"/>
      <c r="E6" s="576"/>
      <c r="F6" s="576"/>
      <c r="G6" s="576"/>
      <c r="H6" s="152"/>
    </row>
    <row r="7" spans="1:13" s="133" customFormat="1" ht="28.5" customHeight="1">
      <c r="A7" s="575" t="s">
        <v>242</v>
      </c>
      <c r="B7" s="575"/>
      <c r="C7" s="577" t="s">
        <v>630</v>
      </c>
      <c r="D7" s="577"/>
      <c r="E7" s="577"/>
      <c r="F7" s="577"/>
      <c r="G7" s="577"/>
      <c r="H7" s="152"/>
    </row>
    <row r="8" spans="1:13" s="133" customFormat="1" ht="28.5" customHeight="1">
      <c r="A8" s="575" t="s">
        <v>625</v>
      </c>
      <c r="B8" s="575"/>
      <c r="C8" s="576" t="s">
        <v>645</v>
      </c>
      <c r="D8" s="576"/>
      <c r="E8" s="576"/>
      <c r="F8" s="576"/>
      <c r="G8" s="576"/>
      <c r="H8" s="152"/>
    </row>
    <row r="9" spans="1:13" s="133" customFormat="1" ht="24.75" customHeight="1">
      <c r="A9" s="575" t="s">
        <v>246</v>
      </c>
      <c r="B9" s="575"/>
      <c r="C9" s="578" t="str">
        <f>'BC Han muc nuoc ngoai'!C10:D10</f>
        <v>Ngày 10 tháng 1 năm 2024
10 Jan 2024</v>
      </c>
      <c r="D9" s="578"/>
      <c r="E9" s="578"/>
      <c r="F9" s="132"/>
      <c r="G9" s="153"/>
      <c r="H9" s="152"/>
    </row>
    <row r="10" spans="1:13" s="133" customFormat="1" ht="9" customHeight="1">
      <c r="A10" s="18"/>
      <c r="B10" s="18"/>
      <c r="C10" s="13"/>
      <c r="D10" s="132"/>
      <c r="E10" s="132"/>
      <c r="F10" s="132"/>
      <c r="G10" s="153"/>
      <c r="H10" s="152"/>
    </row>
    <row r="11" spans="1:13" ht="10.15" customHeight="1">
      <c r="A11" s="70"/>
      <c r="B11" s="70"/>
      <c r="C11" s="70"/>
      <c r="D11" s="70"/>
      <c r="E11" s="70"/>
      <c r="F11" s="70"/>
      <c r="G11" s="70"/>
    </row>
    <row r="12" spans="1:13" ht="18" customHeight="1">
      <c r="A12" s="154" t="s">
        <v>497</v>
      </c>
      <c r="B12" s="154"/>
      <c r="C12" s="154"/>
      <c r="D12" s="154"/>
      <c r="E12" s="154"/>
      <c r="F12" s="154"/>
      <c r="G12" s="155"/>
    </row>
    <row r="13" spans="1:13" ht="30.75" customHeight="1">
      <c r="A13" s="580" t="s">
        <v>498</v>
      </c>
      <c r="B13" s="580" t="s">
        <v>249</v>
      </c>
      <c r="C13" s="582" t="s">
        <v>304</v>
      </c>
      <c r="D13" s="583"/>
      <c r="E13" s="582" t="s">
        <v>499</v>
      </c>
      <c r="F13" s="583"/>
      <c r="G13" s="580" t="s">
        <v>500</v>
      </c>
      <c r="M13" s="156"/>
    </row>
    <row r="14" spans="1:13" ht="28.5" customHeight="1">
      <c r="A14" s="581"/>
      <c r="B14" s="581"/>
      <c r="C14" s="136" t="s">
        <v>484</v>
      </c>
      <c r="D14" s="136" t="s">
        <v>501</v>
      </c>
      <c r="E14" s="136" t="s">
        <v>484</v>
      </c>
      <c r="F14" s="136" t="s">
        <v>501</v>
      </c>
      <c r="G14" s="581"/>
      <c r="M14" s="156"/>
    </row>
    <row r="15" spans="1:13" s="92" customFormat="1" ht="25.5">
      <c r="A15" s="140" t="s">
        <v>89</v>
      </c>
      <c r="B15" s="14" t="s">
        <v>502</v>
      </c>
      <c r="C15" s="157"/>
      <c r="D15" s="157"/>
      <c r="E15" s="157"/>
      <c r="F15" s="157"/>
      <c r="G15" s="158"/>
      <c r="H15" s="159"/>
    </row>
    <row r="16" spans="1:13" s="92" customFormat="1" ht="25.5">
      <c r="A16" s="140"/>
      <c r="B16" s="14" t="s">
        <v>503</v>
      </c>
      <c r="C16" s="157"/>
      <c r="D16" s="157"/>
      <c r="E16" s="157"/>
      <c r="F16" s="157"/>
      <c r="G16" s="158"/>
      <c r="H16" s="159"/>
    </row>
    <row r="17" spans="1:13" s="92" customFormat="1" ht="25.5">
      <c r="A17" s="140"/>
      <c r="B17" s="14" t="s">
        <v>504</v>
      </c>
      <c r="C17" s="157"/>
      <c r="D17" s="157"/>
      <c r="E17" s="157"/>
      <c r="F17" s="157"/>
      <c r="G17" s="158"/>
      <c r="H17" s="159"/>
    </row>
    <row r="18" spans="1:13" s="92" customFormat="1" ht="25.5">
      <c r="A18" s="140"/>
      <c r="B18" s="14" t="s">
        <v>394</v>
      </c>
      <c r="C18" s="157"/>
      <c r="D18" s="157"/>
      <c r="E18" s="157"/>
      <c r="F18" s="157"/>
      <c r="G18" s="158"/>
      <c r="H18" s="159"/>
    </row>
    <row r="19" spans="1:13" s="92" customFormat="1" ht="25.5">
      <c r="A19" s="140" t="s">
        <v>93</v>
      </c>
      <c r="B19" s="14" t="s">
        <v>395</v>
      </c>
      <c r="C19" s="157"/>
      <c r="D19" s="157"/>
      <c r="E19" s="157"/>
      <c r="F19" s="157"/>
      <c r="G19" s="158"/>
      <c r="H19" s="159"/>
    </row>
    <row r="20" spans="1:13" s="92" customFormat="1" ht="25.5">
      <c r="A20" s="140" t="s">
        <v>97</v>
      </c>
      <c r="B20" s="14" t="s">
        <v>505</v>
      </c>
      <c r="C20" s="157"/>
      <c r="D20" s="157"/>
      <c r="E20" s="157"/>
      <c r="F20" s="157"/>
      <c r="G20" s="158"/>
      <c r="H20" s="159"/>
    </row>
    <row r="21" spans="1:13" s="92" customFormat="1" ht="25.5">
      <c r="A21" s="140" t="s">
        <v>99</v>
      </c>
      <c r="B21" s="14" t="s">
        <v>400</v>
      </c>
      <c r="C21" s="157"/>
      <c r="D21" s="157"/>
      <c r="E21" s="157"/>
      <c r="F21" s="157"/>
      <c r="G21" s="158"/>
      <c r="H21" s="159"/>
    </row>
    <row r="22" spans="1:13" s="92" customFormat="1" ht="38.25">
      <c r="A22" s="140" t="s">
        <v>101</v>
      </c>
      <c r="B22" s="14" t="s">
        <v>506</v>
      </c>
      <c r="C22" s="157"/>
      <c r="D22" s="157"/>
      <c r="E22" s="157"/>
      <c r="F22" s="157"/>
      <c r="G22" s="158"/>
      <c r="H22" s="159"/>
    </row>
    <row r="23" spans="1:13" s="92" customFormat="1" ht="25.5">
      <c r="A23" s="140" t="s">
        <v>103</v>
      </c>
      <c r="B23" s="14" t="s">
        <v>402</v>
      </c>
      <c r="C23" s="157"/>
      <c r="D23" s="157"/>
      <c r="E23" s="157"/>
      <c r="F23" s="157"/>
      <c r="G23" s="158"/>
      <c r="H23" s="159"/>
    </row>
    <row r="24" spans="1:13" s="92" customFormat="1" ht="25.5">
      <c r="A24" s="140" t="s">
        <v>105</v>
      </c>
      <c r="B24" s="14" t="s">
        <v>403</v>
      </c>
      <c r="C24" s="157"/>
      <c r="D24" s="157"/>
      <c r="E24" s="157"/>
      <c r="F24" s="157"/>
      <c r="G24" s="158"/>
      <c r="H24" s="159"/>
    </row>
    <row r="25" spans="1:13" s="92" customFormat="1" ht="25.5">
      <c r="A25" s="140" t="s">
        <v>107</v>
      </c>
      <c r="B25" s="14" t="s">
        <v>507</v>
      </c>
      <c r="C25" s="96"/>
      <c r="D25" s="96"/>
      <c r="E25" s="96"/>
      <c r="F25" s="96"/>
      <c r="G25" s="160"/>
      <c r="H25" s="159"/>
    </row>
    <row r="26" spans="1:13" ht="30.75" customHeight="1">
      <c r="A26" s="580" t="s">
        <v>498</v>
      </c>
      <c r="B26" s="580" t="s">
        <v>251</v>
      </c>
      <c r="C26" s="582" t="s">
        <v>304</v>
      </c>
      <c r="D26" s="583"/>
      <c r="E26" s="582" t="s">
        <v>499</v>
      </c>
      <c r="F26" s="583"/>
      <c r="G26" s="580" t="s">
        <v>500</v>
      </c>
      <c r="M26" s="156"/>
    </row>
    <row r="27" spans="1:13" ht="28.5" customHeight="1">
      <c r="A27" s="581"/>
      <c r="B27" s="581"/>
      <c r="C27" s="136" t="s">
        <v>484</v>
      </c>
      <c r="D27" s="136" t="s">
        <v>501</v>
      </c>
      <c r="E27" s="136" t="s">
        <v>484</v>
      </c>
      <c r="F27" s="136" t="s">
        <v>501</v>
      </c>
      <c r="G27" s="581"/>
      <c r="M27" s="156"/>
    </row>
    <row r="28" spans="1:13" s="92" customFormat="1" ht="38.25">
      <c r="A28" s="140" t="s">
        <v>110</v>
      </c>
      <c r="B28" s="14" t="s">
        <v>508</v>
      </c>
      <c r="C28" s="96"/>
      <c r="D28" s="96"/>
      <c r="E28" s="96"/>
      <c r="F28" s="96"/>
      <c r="G28" s="158"/>
      <c r="H28" s="159"/>
    </row>
    <row r="29" spans="1:13" s="92" customFormat="1" ht="25.5">
      <c r="A29" s="140" t="s">
        <v>112</v>
      </c>
      <c r="B29" s="14" t="s">
        <v>406</v>
      </c>
      <c r="C29" s="157"/>
      <c r="D29" s="157"/>
      <c r="E29" s="157"/>
      <c r="F29" s="157"/>
      <c r="G29" s="158"/>
      <c r="H29" s="159"/>
    </row>
    <row r="30" spans="1:13" s="92" customFormat="1" ht="25.5">
      <c r="A30" s="140" t="s">
        <v>114</v>
      </c>
      <c r="B30" s="14" t="s">
        <v>414</v>
      </c>
      <c r="C30" s="96"/>
      <c r="D30" s="96"/>
      <c r="E30" s="96"/>
      <c r="F30" s="96"/>
      <c r="G30" s="160"/>
      <c r="H30" s="159"/>
    </row>
    <row r="31" spans="1:13" s="92" customFormat="1" ht="15">
      <c r="A31" s="579" t="s">
        <v>494</v>
      </c>
      <c r="B31" s="579"/>
      <c r="C31" s="579"/>
      <c r="D31" s="579"/>
      <c r="E31" s="579"/>
      <c r="F31" s="579"/>
      <c r="G31" s="579"/>
      <c r="H31" s="159"/>
    </row>
    <row r="32" spans="1:13" s="92" customFormat="1" ht="15">
      <c r="A32" s="161"/>
      <c r="B32" s="162"/>
      <c r="C32" s="163"/>
      <c r="D32" s="163"/>
      <c r="E32" s="163"/>
      <c r="F32" s="163"/>
      <c r="G32" s="164"/>
      <c r="H32" s="159"/>
    </row>
    <row r="33" spans="1:13" s="151" customFormat="1" ht="11.25" customHeight="1">
      <c r="A33" s="165"/>
      <c r="B33" s="58"/>
      <c r="C33" s="72"/>
      <c r="D33" s="72"/>
      <c r="E33" s="72"/>
      <c r="F33" s="72"/>
      <c r="G33" s="58"/>
      <c r="I33" s="58"/>
      <c r="J33" s="58"/>
      <c r="K33" s="58"/>
      <c r="L33" s="58"/>
      <c r="M33" s="58"/>
    </row>
    <row r="34" spans="1:13" s="151" customFormat="1" ht="5.25" customHeight="1">
      <c r="A34" s="58"/>
      <c r="B34" s="166"/>
      <c r="C34" s="58"/>
      <c r="D34" s="58"/>
      <c r="E34" s="58"/>
      <c r="F34" s="58"/>
      <c r="G34" s="58"/>
      <c r="I34" s="58"/>
      <c r="J34" s="58"/>
      <c r="K34" s="58"/>
      <c r="L34" s="58"/>
      <c r="M34" s="58"/>
    </row>
    <row r="35" spans="1:13" s="151" customFormat="1" ht="12.75" customHeight="1">
      <c r="A35" s="476" t="s">
        <v>691</v>
      </c>
      <c r="B35" s="119"/>
      <c r="C35" s="144"/>
      <c r="D35" s="144"/>
      <c r="E35" s="478" t="s">
        <v>692</v>
      </c>
      <c r="F35" s="144"/>
      <c r="G35" s="144"/>
      <c r="I35" s="58"/>
      <c r="J35" s="58"/>
      <c r="K35" s="58"/>
      <c r="L35" s="58"/>
      <c r="M35" s="58"/>
    </row>
    <row r="36" spans="1:13" s="151" customFormat="1">
      <c r="A36" s="44" t="s">
        <v>176</v>
      </c>
      <c r="B36" s="44"/>
      <c r="C36" s="145"/>
      <c r="D36" s="145"/>
      <c r="E36" s="145" t="s">
        <v>177</v>
      </c>
      <c r="F36" s="144"/>
      <c r="G36" s="144"/>
      <c r="I36" s="58"/>
      <c r="J36" s="58"/>
      <c r="K36" s="58"/>
      <c r="L36" s="58"/>
      <c r="M36" s="58"/>
    </row>
    <row r="37" spans="1:13" s="151" customFormat="1">
      <c r="A37" s="120"/>
      <c r="B37" s="120"/>
      <c r="C37" s="121"/>
      <c r="D37" s="121"/>
      <c r="E37" s="121"/>
      <c r="F37" s="121"/>
      <c r="G37" s="70"/>
      <c r="I37" s="58"/>
      <c r="J37" s="58"/>
      <c r="K37" s="58"/>
      <c r="L37" s="58"/>
      <c r="M37" s="58"/>
    </row>
    <row r="38" spans="1:13" s="151" customFormat="1">
      <c r="A38" s="120"/>
      <c r="B38" s="120"/>
      <c r="C38" s="121"/>
      <c r="D38" s="121"/>
      <c r="E38" s="121"/>
      <c r="F38" s="121"/>
      <c r="G38" s="70"/>
      <c r="I38" s="58"/>
      <c r="J38" s="58"/>
      <c r="K38" s="58"/>
      <c r="L38" s="58"/>
      <c r="M38" s="58"/>
    </row>
    <row r="39" spans="1:13" s="151" customFormat="1">
      <c r="A39" s="120"/>
      <c r="B39" s="120"/>
      <c r="C39" s="121"/>
      <c r="D39" s="121"/>
      <c r="E39" s="121"/>
      <c r="F39" s="121"/>
      <c r="G39" s="70"/>
      <c r="I39" s="58"/>
      <c r="J39" s="58"/>
      <c r="K39" s="58"/>
      <c r="L39" s="58"/>
      <c r="M39" s="58"/>
    </row>
    <row r="40" spans="1:13" s="151" customFormat="1">
      <c r="A40" s="120"/>
      <c r="B40" s="120"/>
      <c r="C40" s="121"/>
      <c r="D40" s="121"/>
      <c r="E40" s="121"/>
      <c r="F40" s="121"/>
      <c r="G40" s="70"/>
      <c r="I40" s="58"/>
      <c r="J40" s="58"/>
      <c r="K40" s="58"/>
      <c r="L40" s="58"/>
      <c r="M40" s="58"/>
    </row>
    <row r="41" spans="1:13" s="151" customFormat="1" ht="65.25" customHeight="1">
      <c r="A41" s="122"/>
      <c r="B41" s="122"/>
      <c r="C41" s="147"/>
      <c r="D41" s="147"/>
      <c r="E41" s="147"/>
      <c r="F41" s="147"/>
      <c r="G41" s="123"/>
      <c r="I41" s="58"/>
      <c r="J41" s="58"/>
      <c r="K41" s="58"/>
      <c r="L41" s="58"/>
      <c r="M41" s="58"/>
    </row>
    <row r="42" spans="1:13" s="168" customFormat="1">
      <c r="A42" s="46" t="s">
        <v>509</v>
      </c>
      <c r="B42" s="46"/>
      <c r="C42" s="46"/>
      <c r="D42" s="129"/>
      <c r="E42" s="150" t="s">
        <v>495</v>
      </c>
      <c r="F42" s="167"/>
      <c r="G42" s="46"/>
      <c r="I42" s="87"/>
      <c r="J42" s="87"/>
      <c r="K42" s="87"/>
      <c r="L42" s="87"/>
      <c r="M42" s="87"/>
    </row>
    <row r="43" spans="1:13" s="168" customFormat="1">
      <c r="A43" s="50" t="s">
        <v>629</v>
      </c>
      <c r="B43" s="50"/>
      <c r="C43" s="50"/>
      <c r="D43" s="128"/>
      <c r="E43" s="128"/>
      <c r="F43" s="128"/>
      <c r="G43" s="50"/>
      <c r="I43" s="87"/>
      <c r="J43" s="87"/>
      <c r="K43" s="87"/>
      <c r="L43" s="87"/>
      <c r="M43" s="87"/>
    </row>
    <row r="44" spans="1:13" s="168" customFormat="1">
      <c r="A44" s="169" t="s">
        <v>238</v>
      </c>
      <c r="B44" s="169"/>
      <c r="C44" s="169"/>
      <c r="D44" s="169"/>
      <c r="E44" s="50"/>
      <c r="F44" s="50"/>
      <c r="G44" s="50"/>
      <c r="I44" s="87"/>
      <c r="J44" s="87"/>
      <c r="K44" s="87"/>
      <c r="L44" s="87"/>
      <c r="M44" s="87"/>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21" zoomScaleNormal="100" zoomScaleSheetLayoutView="100" workbookViewId="0">
      <selection activeCell="A27" sqref="A27"/>
    </sheetView>
  </sheetViews>
  <sheetFormatPr defaultColWidth="9.140625" defaultRowHeight="12.75"/>
  <cols>
    <col min="1" max="1" width="6.7109375" style="58" customWidth="1"/>
    <col min="2" max="2" width="50" style="58" customWidth="1"/>
    <col min="3" max="3" width="25.85546875" style="118" customWidth="1"/>
    <col min="4" max="4" width="25.5703125" style="118" customWidth="1"/>
    <col min="5" max="7" width="21.7109375" style="118" customWidth="1"/>
    <col min="8" max="8" width="10.7109375" style="58" bestFit="1" customWidth="1"/>
    <col min="9" max="9" width="16" style="58" bestFit="1" customWidth="1"/>
    <col min="10" max="10" width="10.7109375" style="58" bestFit="1" customWidth="1"/>
    <col min="11" max="16384" width="9.140625" style="58"/>
  </cols>
  <sheetData>
    <row r="1" spans="1:7" ht="31.5" customHeight="1">
      <c r="A1" s="584" t="s">
        <v>538</v>
      </c>
      <c r="B1" s="584"/>
      <c r="C1" s="584"/>
      <c r="D1" s="584"/>
      <c r="E1" s="584"/>
      <c r="F1" s="584"/>
      <c r="G1" s="584"/>
    </row>
    <row r="2" spans="1:7" ht="37.15" customHeight="1">
      <c r="A2" s="574" t="s">
        <v>598</v>
      </c>
      <c r="B2" s="574"/>
      <c r="C2" s="574"/>
      <c r="D2" s="574"/>
      <c r="E2" s="574"/>
      <c r="F2" s="574"/>
      <c r="G2" s="574"/>
    </row>
    <row r="3" spans="1:7" ht="35.25" customHeight="1">
      <c r="A3" s="563" t="s">
        <v>496</v>
      </c>
      <c r="B3" s="563"/>
      <c r="C3" s="563"/>
      <c r="D3" s="563"/>
      <c r="E3" s="563"/>
      <c r="F3" s="563"/>
      <c r="G3" s="563"/>
    </row>
    <row r="4" spans="1:7">
      <c r="A4" s="565" t="str">
        <f>'ngay thang'!B10</f>
        <v>Quý 4 năm 2023/Quarter 4 2023</v>
      </c>
      <c r="B4" s="565"/>
      <c r="C4" s="565"/>
      <c r="D4" s="565"/>
      <c r="E4" s="565"/>
      <c r="F4" s="565"/>
      <c r="G4" s="565"/>
    </row>
    <row r="5" spans="1:7" ht="5.25" customHeight="1">
      <c r="A5" s="17"/>
      <c r="B5" s="565"/>
      <c r="C5" s="565"/>
      <c r="D5" s="565"/>
      <c r="E5" s="565"/>
      <c r="F5" s="17"/>
    </row>
    <row r="6" spans="1:7" ht="28.5" customHeight="1">
      <c r="A6" s="575" t="s">
        <v>623</v>
      </c>
      <c r="B6" s="575"/>
      <c r="C6" s="578" t="s">
        <v>474</v>
      </c>
      <c r="D6" s="578"/>
      <c r="E6" s="578"/>
      <c r="F6" s="578"/>
      <c r="G6" s="578"/>
    </row>
    <row r="7" spans="1:7" ht="28.5" customHeight="1">
      <c r="A7" s="575" t="s">
        <v>242</v>
      </c>
      <c r="B7" s="575"/>
      <c r="C7" s="585" t="s">
        <v>627</v>
      </c>
      <c r="D7" s="585"/>
      <c r="E7" s="585"/>
      <c r="F7" s="585"/>
      <c r="G7" s="585"/>
    </row>
    <row r="8" spans="1:7" ht="28.5" customHeight="1">
      <c r="A8" s="575" t="s">
        <v>625</v>
      </c>
      <c r="B8" s="575"/>
      <c r="C8" s="578" t="s">
        <v>645</v>
      </c>
      <c r="D8" s="578"/>
      <c r="E8" s="130"/>
      <c r="F8" s="130"/>
      <c r="G8" s="130"/>
    </row>
    <row r="9" spans="1:7" s="133" customFormat="1" ht="24" customHeight="1">
      <c r="A9" s="586" t="s">
        <v>626</v>
      </c>
      <c r="B9" s="575"/>
      <c r="C9" s="578" t="str">
        <f>'BC TS DT nuoc ngoai'!C9:E9</f>
        <v>Ngày 10 tháng 1 năm 2024
10 Jan 2024</v>
      </c>
      <c r="D9" s="578"/>
      <c r="E9" s="131"/>
      <c r="F9" s="131"/>
      <c r="G9" s="132"/>
    </row>
    <row r="10" spans="1:7" ht="11.25" customHeight="1">
      <c r="A10" s="134"/>
      <c r="B10" s="134"/>
      <c r="C10" s="134"/>
      <c r="D10" s="134"/>
      <c r="E10" s="134"/>
      <c r="F10" s="134"/>
      <c r="G10" s="134"/>
    </row>
    <row r="11" spans="1:7" s="133" customFormat="1" ht="18.600000000000001" customHeight="1">
      <c r="A11" s="135" t="s">
        <v>510</v>
      </c>
      <c r="B11" s="135"/>
      <c r="C11" s="135"/>
      <c r="D11" s="135"/>
      <c r="E11" s="135"/>
      <c r="F11" s="135"/>
      <c r="G11" s="64"/>
    </row>
    <row r="12" spans="1:7" ht="60" customHeight="1">
      <c r="A12" s="580" t="s">
        <v>498</v>
      </c>
      <c r="B12" s="580" t="s">
        <v>511</v>
      </c>
      <c r="C12" s="582" t="s">
        <v>304</v>
      </c>
      <c r="D12" s="583"/>
      <c r="E12" s="582" t="s">
        <v>499</v>
      </c>
      <c r="F12" s="583"/>
      <c r="G12" s="587" t="s">
        <v>512</v>
      </c>
    </row>
    <row r="13" spans="1:7" ht="60" customHeight="1">
      <c r="A13" s="581"/>
      <c r="B13" s="581"/>
      <c r="C13" s="136" t="s">
        <v>484</v>
      </c>
      <c r="D13" s="136" t="s">
        <v>501</v>
      </c>
      <c r="E13" s="136" t="s">
        <v>484</v>
      </c>
      <c r="F13" s="136" t="s">
        <v>501</v>
      </c>
      <c r="G13" s="588"/>
    </row>
    <row r="14" spans="1:7" s="139" customFormat="1" ht="51">
      <c r="A14" s="137" t="s">
        <v>46</v>
      </c>
      <c r="B14" s="15" t="s">
        <v>513</v>
      </c>
      <c r="C14" s="138"/>
      <c r="D14" s="138"/>
      <c r="E14" s="138"/>
      <c r="F14" s="138"/>
      <c r="G14" s="138"/>
    </row>
    <row r="15" spans="1:7" s="139" customFormat="1" ht="25.5">
      <c r="A15" s="140">
        <v>1</v>
      </c>
      <c r="B15" s="14" t="s">
        <v>418</v>
      </c>
      <c r="C15" s="141"/>
      <c r="D15" s="141"/>
      <c r="E15" s="141"/>
      <c r="F15" s="141"/>
      <c r="G15" s="141"/>
    </row>
    <row r="16" spans="1:7" s="139" customFormat="1" ht="25.5">
      <c r="A16" s="140">
        <v>2</v>
      </c>
      <c r="B16" s="14" t="s">
        <v>514</v>
      </c>
      <c r="C16" s="141"/>
      <c r="D16" s="141"/>
      <c r="E16" s="141"/>
      <c r="F16" s="141"/>
      <c r="G16" s="141"/>
    </row>
    <row r="17" spans="1:7" s="139" customFormat="1" ht="25.5">
      <c r="A17" s="140">
        <v>3</v>
      </c>
      <c r="B17" s="14" t="s">
        <v>515</v>
      </c>
      <c r="C17" s="141"/>
      <c r="D17" s="141"/>
      <c r="E17" s="141"/>
      <c r="F17" s="141"/>
      <c r="G17" s="138"/>
    </row>
    <row r="18" spans="1:7" s="139" customFormat="1" ht="25.5">
      <c r="A18" s="137" t="s">
        <v>56</v>
      </c>
      <c r="B18" s="15" t="s">
        <v>516</v>
      </c>
      <c r="C18" s="138"/>
      <c r="D18" s="138"/>
      <c r="E18" s="138"/>
      <c r="F18" s="138"/>
      <c r="G18" s="138"/>
    </row>
    <row r="19" spans="1:7" s="139" customFormat="1" ht="25.5">
      <c r="A19" s="140">
        <v>1</v>
      </c>
      <c r="B19" s="14" t="s">
        <v>517</v>
      </c>
      <c r="C19" s="141"/>
      <c r="D19" s="141"/>
      <c r="E19" s="141"/>
      <c r="F19" s="141"/>
      <c r="G19" s="141"/>
    </row>
    <row r="20" spans="1:7" s="139" customFormat="1" ht="25.5">
      <c r="A20" s="140">
        <v>2</v>
      </c>
      <c r="B20" s="14" t="s">
        <v>430</v>
      </c>
      <c r="C20" s="141"/>
      <c r="D20" s="141"/>
      <c r="E20" s="141"/>
      <c r="F20" s="141"/>
      <c r="G20" s="141"/>
    </row>
    <row r="21" spans="1:7" s="139" customFormat="1" ht="51">
      <c r="A21" s="137" t="s">
        <v>133</v>
      </c>
      <c r="B21" s="15" t="s">
        <v>518</v>
      </c>
      <c r="C21" s="138"/>
      <c r="D21" s="138"/>
      <c r="E21" s="138"/>
      <c r="F21" s="138"/>
      <c r="G21" s="138"/>
    </row>
    <row r="22" spans="1:7" s="139" customFormat="1" ht="25.5">
      <c r="A22" s="137" t="s">
        <v>135</v>
      </c>
      <c r="B22" s="15" t="s">
        <v>519</v>
      </c>
      <c r="C22" s="138"/>
      <c r="D22" s="138"/>
      <c r="E22" s="138"/>
      <c r="F22" s="138"/>
      <c r="G22" s="138"/>
    </row>
    <row r="23" spans="1:7" s="139" customFormat="1" ht="25.5">
      <c r="A23" s="140">
        <v>1</v>
      </c>
      <c r="B23" s="14" t="s">
        <v>434</v>
      </c>
      <c r="C23" s="141"/>
      <c r="D23" s="141"/>
      <c r="E23" s="141"/>
      <c r="F23" s="141"/>
      <c r="G23" s="141"/>
    </row>
    <row r="24" spans="1:7" ht="25.5">
      <c r="A24" s="140">
        <v>2</v>
      </c>
      <c r="B24" s="14" t="s">
        <v>435</v>
      </c>
      <c r="C24" s="141"/>
      <c r="D24" s="141"/>
      <c r="E24" s="141"/>
      <c r="F24" s="141"/>
      <c r="G24" s="141"/>
    </row>
    <row r="25" spans="1:7">
      <c r="A25" s="579" t="s">
        <v>494</v>
      </c>
      <c r="B25" s="579"/>
      <c r="C25" s="579"/>
      <c r="D25" s="579"/>
      <c r="E25" s="579"/>
      <c r="F25" s="579"/>
      <c r="G25" s="579"/>
    </row>
    <row r="27" spans="1:7" ht="12.75" customHeight="1">
      <c r="A27" s="476" t="s">
        <v>691</v>
      </c>
      <c r="B27" s="142"/>
      <c r="C27" s="143"/>
      <c r="D27" s="143"/>
      <c r="E27" s="478" t="s">
        <v>692</v>
      </c>
      <c r="F27" s="144"/>
      <c r="G27" s="144"/>
    </row>
    <row r="28" spans="1:7">
      <c r="A28" s="44" t="s">
        <v>176</v>
      </c>
      <c r="B28" s="44"/>
      <c r="C28" s="145"/>
      <c r="D28" s="145"/>
      <c r="E28" s="145" t="s">
        <v>177</v>
      </c>
      <c r="F28" s="145"/>
      <c r="G28" s="145"/>
    </row>
    <row r="29" spans="1:7">
      <c r="A29" s="120"/>
      <c r="B29" s="120"/>
      <c r="C29" s="143"/>
      <c r="D29" s="143"/>
      <c r="E29" s="143"/>
      <c r="F29" s="121"/>
      <c r="G29" s="121"/>
    </row>
    <row r="30" spans="1:7">
      <c r="A30" s="120"/>
      <c r="B30" s="120"/>
      <c r="C30" s="143"/>
      <c r="D30" s="143"/>
      <c r="E30" s="143"/>
      <c r="F30" s="121"/>
      <c r="G30" s="121"/>
    </row>
    <row r="31" spans="1:7">
      <c r="A31" s="120"/>
      <c r="B31" s="120"/>
      <c r="C31" s="143"/>
      <c r="D31" s="143"/>
      <c r="E31" s="143"/>
      <c r="F31" s="121"/>
      <c r="G31" s="121"/>
    </row>
    <row r="32" spans="1:7">
      <c r="A32" s="120"/>
      <c r="B32" s="120"/>
      <c r="C32" s="143"/>
      <c r="D32" s="143"/>
      <c r="E32" s="143"/>
      <c r="F32" s="121"/>
      <c r="G32" s="121"/>
    </row>
    <row r="33" spans="1:7">
      <c r="A33" s="120"/>
      <c r="B33" s="120"/>
      <c r="C33" s="143"/>
      <c r="D33" s="143"/>
      <c r="E33" s="143"/>
      <c r="F33" s="121"/>
      <c r="G33" s="121"/>
    </row>
    <row r="34" spans="1:7">
      <c r="A34" s="120"/>
      <c r="B34" s="120"/>
      <c r="C34" s="143"/>
      <c r="D34" s="143"/>
      <c r="E34" s="143"/>
      <c r="F34" s="121"/>
      <c r="G34" s="121"/>
    </row>
    <row r="35" spans="1:7">
      <c r="A35" s="120"/>
      <c r="B35" s="120"/>
      <c r="C35" s="143"/>
      <c r="D35" s="143"/>
      <c r="E35" s="143"/>
      <c r="F35" s="121"/>
      <c r="G35" s="121"/>
    </row>
    <row r="36" spans="1:7">
      <c r="A36" s="120"/>
      <c r="B36" s="120"/>
      <c r="C36" s="143"/>
      <c r="D36" s="143"/>
      <c r="E36" s="143"/>
      <c r="F36" s="121"/>
      <c r="G36" s="121"/>
    </row>
    <row r="37" spans="1:7">
      <c r="A37" s="120"/>
      <c r="B37" s="120"/>
      <c r="C37" s="143"/>
      <c r="D37" s="143"/>
      <c r="E37" s="143"/>
      <c r="F37" s="121"/>
      <c r="G37" s="121"/>
    </row>
    <row r="38" spans="1:7" ht="32.25" customHeight="1">
      <c r="A38" s="122"/>
      <c r="B38" s="122"/>
      <c r="C38" s="146"/>
      <c r="D38" s="146"/>
      <c r="E38" s="146"/>
      <c r="F38" s="147"/>
      <c r="G38" s="147"/>
    </row>
    <row r="39" spans="1:7" s="87" customFormat="1">
      <c r="A39" s="148" t="s">
        <v>509</v>
      </c>
      <c r="B39" s="46"/>
      <c r="C39" s="148"/>
      <c r="D39" s="129"/>
      <c r="E39" s="126" t="s">
        <v>495</v>
      </c>
      <c r="F39" s="46"/>
      <c r="G39" s="46"/>
    </row>
    <row r="40" spans="1:7">
      <c r="A40" s="12" t="s">
        <v>629</v>
      </c>
      <c r="B40" s="50"/>
      <c r="C40" s="74"/>
      <c r="D40" s="128"/>
      <c r="E40" s="128"/>
      <c r="F40" s="149"/>
      <c r="G40" s="149"/>
    </row>
    <row r="41" spans="1:7">
      <c r="A41" s="70" t="s">
        <v>520</v>
      </c>
      <c r="B41" s="44"/>
      <c r="C41" s="70"/>
      <c r="D41" s="70"/>
      <c r="E41" s="149"/>
      <c r="F41" s="149"/>
      <c r="G41" s="149"/>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0"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37" zoomScaleSheetLayoutView="100" workbookViewId="0">
      <selection activeCell="E58" sqref="E58"/>
    </sheetView>
  </sheetViews>
  <sheetFormatPr defaultColWidth="9.140625" defaultRowHeight="12.75"/>
  <cols>
    <col min="1" max="1" width="9.140625" style="58"/>
    <col min="2" max="2" width="27.42578125" style="58" customWidth="1"/>
    <col min="3" max="3" width="12.5703125" style="58" customWidth="1"/>
    <col min="4" max="4" width="12.42578125" style="58" customWidth="1"/>
    <col min="5" max="5" width="14.7109375" style="58" customWidth="1"/>
    <col min="6" max="6" width="18.28515625" style="58" customWidth="1"/>
    <col min="7" max="7" width="24" style="58" customWidth="1"/>
    <col min="8" max="8" width="28.28515625" style="71" customWidth="1"/>
    <col min="9" max="9" width="14.85546875" style="118" bestFit="1" customWidth="1"/>
    <col min="10" max="13" width="21.140625" style="58" customWidth="1"/>
    <col min="14" max="14" width="13.42578125" style="58" bestFit="1" customWidth="1"/>
    <col min="15" max="15" width="8" style="58" bestFit="1" customWidth="1"/>
    <col min="16" max="20" width="9.140625" style="58"/>
    <col min="21" max="21" width="12" style="58" bestFit="1" customWidth="1"/>
    <col min="22" max="22" width="13.42578125" style="58" bestFit="1" customWidth="1"/>
    <col min="23" max="16384" width="9.140625" style="58"/>
  </cols>
  <sheetData>
    <row r="1" spans="1:13" ht="29.25" customHeight="1">
      <c r="A1" s="573" t="s">
        <v>538</v>
      </c>
      <c r="B1" s="573"/>
      <c r="C1" s="573"/>
      <c r="D1" s="573"/>
      <c r="E1" s="573"/>
      <c r="F1" s="573"/>
      <c r="G1" s="573"/>
      <c r="H1" s="573"/>
      <c r="I1" s="56"/>
      <c r="J1" s="57"/>
      <c r="K1" s="57"/>
      <c r="L1" s="57"/>
      <c r="M1" s="57"/>
    </row>
    <row r="2" spans="1:13" ht="43.15" customHeight="1">
      <c r="A2" s="574" t="s">
        <v>598</v>
      </c>
      <c r="B2" s="574"/>
      <c r="C2" s="574"/>
      <c r="D2" s="574"/>
      <c r="E2" s="574"/>
      <c r="F2" s="574"/>
      <c r="G2" s="574"/>
      <c r="H2" s="574"/>
      <c r="I2" s="59"/>
      <c r="J2" s="60"/>
      <c r="K2" s="60"/>
      <c r="L2" s="60"/>
      <c r="M2" s="60"/>
    </row>
    <row r="3" spans="1:13" ht="37.15" customHeight="1">
      <c r="A3" s="563" t="s">
        <v>496</v>
      </c>
      <c r="B3" s="563"/>
      <c r="C3" s="563"/>
      <c r="D3" s="563"/>
      <c r="E3" s="563"/>
      <c r="F3" s="563"/>
      <c r="G3" s="563"/>
      <c r="H3" s="563"/>
      <c r="I3" s="61"/>
      <c r="J3" s="62"/>
      <c r="K3" s="62"/>
      <c r="L3" s="62"/>
      <c r="M3" s="62"/>
    </row>
    <row r="4" spans="1:13" ht="14.25" customHeight="1">
      <c r="A4" s="564" t="str">
        <f>'ngay thang'!B12</f>
        <v>Tại ngày 31 tháng 12 năm 2023/As at 31 Dec 2023</v>
      </c>
      <c r="B4" s="565"/>
      <c r="C4" s="565"/>
      <c r="D4" s="565"/>
      <c r="E4" s="565"/>
      <c r="F4" s="565"/>
      <c r="G4" s="565"/>
      <c r="H4" s="565"/>
      <c r="I4" s="63"/>
      <c r="J4" s="17"/>
      <c r="K4" s="17"/>
      <c r="L4" s="17"/>
      <c r="M4" s="17"/>
    </row>
    <row r="5" spans="1:13" ht="13.5" customHeight="1">
      <c r="A5" s="17"/>
      <c r="B5" s="17"/>
      <c r="C5" s="17"/>
      <c r="D5" s="17"/>
      <c r="E5" s="17"/>
      <c r="F5" s="17"/>
      <c r="G5" s="17"/>
      <c r="H5" s="64"/>
      <c r="I5" s="63"/>
      <c r="J5" s="17"/>
      <c r="K5" s="17"/>
      <c r="L5" s="17"/>
      <c r="M5" s="17"/>
    </row>
    <row r="6" spans="1:13" ht="31.5" customHeight="1">
      <c r="A6" s="575" t="s">
        <v>623</v>
      </c>
      <c r="B6" s="575"/>
      <c r="C6" s="578" t="s">
        <v>474</v>
      </c>
      <c r="D6" s="578"/>
      <c r="E6" s="578"/>
      <c r="F6" s="578"/>
      <c r="G6" s="578"/>
      <c r="H6" s="578"/>
      <c r="I6" s="65"/>
      <c r="J6" s="66"/>
      <c r="K6" s="66"/>
      <c r="L6" s="66"/>
      <c r="M6" s="66"/>
    </row>
    <row r="7" spans="1:13" ht="31.5" customHeight="1">
      <c r="A7" s="575" t="s">
        <v>242</v>
      </c>
      <c r="B7" s="575"/>
      <c r="C7" s="585" t="s">
        <v>624</v>
      </c>
      <c r="D7" s="585"/>
      <c r="E7" s="585"/>
      <c r="F7" s="585"/>
      <c r="G7" s="585"/>
      <c r="H7" s="585"/>
      <c r="I7" s="67"/>
      <c r="J7" s="68"/>
      <c r="K7" s="68"/>
      <c r="L7" s="68"/>
      <c r="M7" s="68"/>
    </row>
    <row r="8" spans="1:13" ht="31.5" customHeight="1">
      <c r="A8" s="575" t="s">
        <v>625</v>
      </c>
      <c r="B8" s="575"/>
      <c r="C8" s="578" t="s">
        <v>645</v>
      </c>
      <c r="D8" s="578"/>
      <c r="E8" s="578"/>
      <c r="F8" s="578"/>
      <c r="G8" s="578"/>
      <c r="H8" s="578"/>
      <c r="I8" s="65"/>
      <c r="J8" s="66"/>
      <c r="K8" s="66"/>
      <c r="L8" s="66"/>
      <c r="M8" s="66"/>
    </row>
    <row r="9" spans="1:13" ht="24.75" customHeight="1">
      <c r="A9" s="586" t="s">
        <v>626</v>
      </c>
      <c r="B9" s="575"/>
      <c r="C9" s="578" t="str">
        <f>'BCKetQuaHoatDong DT nuoc ngoai'!C9:D9</f>
        <v>Ngày 10 tháng 1 năm 2024
10 Jan 2024</v>
      </c>
      <c r="D9" s="578"/>
      <c r="E9" s="578"/>
      <c r="F9" s="578"/>
      <c r="G9" s="578"/>
      <c r="H9" s="578"/>
      <c r="I9" s="69"/>
      <c r="J9" s="69"/>
      <c r="K9" s="69"/>
      <c r="L9" s="69"/>
      <c r="M9" s="69"/>
    </row>
    <row r="10" spans="1:13" ht="9" customHeight="1">
      <c r="A10" s="70"/>
      <c r="B10" s="70"/>
      <c r="C10" s="70"/>
      <c r="D10" s="70"/>
      <c r="E10" s="70"/>
      <c r="F10" s="70"/>
      <c r="G10" s="70"/>
      <c r="I10" s="72"/>
      <c r="J10" s="73"/>
      <c r="K10" s="73"/>
      <c r="L10" s="73"/>
      <c r="M10" s="73"/>
    </row>
    <row r="11" spans="1:13" ht="17.45" customHeight="1">
      <c r="A11" s="74" t="s">
        <v>521</v>
      </c>
      <c r="B11" s="74"/>
      <c r="C11" s="74"/>
      <c r="D11" s="74"/>
      <c r="E11" s="74"/>
      <c r="F11" s="74"/>
      <c r="G11" s="74"/>
      <c r="H11" s="75" t="s">
        <v>522</v>
      </c>
      <c r="I11" s="76"/>
      <c r="J11" s="77"/>
      <c r="K11" s="77"/>
      <c r="L11" s="77"/>
      <c r="M11" s="77"/>
    </row>
    <row r="12" spans="1:13" ht="59.25" customHeight="1">
      <c r="A12" s="580" t="s">
        <v>523</v>
      </c>
      <c r="B12" s="580" t="s">
        <v>524</v>
      </c>
      <c r="C12" s="580" t="s">
        <v>525</v>
      </c>
      <c r="D12" s="591" t="s">
        <v>526</v>
      </c>
      <c r="E12" s="592"/>
      <c r="F12" s="591" t="s">
        <v>527</v>
      </c>
      <c r="G12" s="592"/>
      <c r="H12" s="593" t="s">
        <v>528</v>
      </c>
      <c r="I12" s="78"/>
      <c r="J12" s="79"/>
      <c r="K12" s="79"/>
      <c r="L12" s="79"/>
      <c r="M12" s="79"/>
    </row>
    <row r="13" spans="1:13" ht="30" customHeight="1">
      <c r="A13" s="581"/>
      <c r="B13" s="581"/>
      <c r="C13" s="581"/>
      <c r="D13" s="38" t="s">
        <v>484</v>
      </c>
      <c r="E13" s="39" t="s">
        <v>501</v>
      </c>
      <c r="F13" s="38" t="s">
        <v>484</v>
      </c>
      <c r="G13" s="39" t="s">
        <v>501</v>
      </c>
      <c r="H13" s="594"/>
      <c r="I13" s="78"/>
      <c r="J13" s="79"/>
      <c r="K13" s="79"/>
      <c r="L13" s="79"/>
      <c r="M13" s="79"/>
    </row>
    <row r="14" spans="1:13" ht="39" customHeight="1">
      <c r="A14" s="40" t="s">
        <v>46</v>
      </c>
      <c r="B14" s="41" t="s">
        <v>529</v>
      </c>
      <c r="C14" s="40"/>
      <c r="D14" s="38"/>
      <c r="E14" s="39"/>
      <c r="F14" s="39"/>
      <c r="G14" s="39"/>
      <c r="H14" s="42"/>
      <c r="I14" s="78"/>
      <c r="J14" s="79"/>
      <c r="K14" s="79"/>
      <c r="L14" s="79"/>
      <c r="M14" s="79"/>
    </row>
    <row r="15" spans="1:13" ht="19.5" customHeight="1">
      <c r="A15" s="40">
        <v>1</v>
      </c>
      <c r="B15" s="40"/>
      <c r="C15" s="40"/>
      <c r="D15" s="38"/>
      <c r="E15" s="39"/>
      <c r="F15" s="39"/>
      <c r="G15" s="39"/>
      <c r="H15" s="42"/>
      <c r="I15" s="78"/>
      <c r="J15" s="79"/>
      <c r="K15" s="79"/>
      <c r="L15" s="79"/>
      <c r="M15" s="79"/>
    </row>
    <row r="16" spans="1:13" ht="33" customHeight="1">
      <c r="A16" s="40"/>
      <c r="B16" s="41" t="s">
        <v>449</v>
      </c>
      <c r="C16" s="40"/>
      <c r="D16" s="38"/>
      <c r="E16" s="39"/>
      <c r="F16" s="39"/>
      <c r="G16" s="39"/>
      <c r="H16" s="42"/>
      <c r="I16" s="78"/>
      <c r="J16" s="79"/>
      <c r="K16" s="79"/>
      <c r="L16" s="79"/>
      <c r="M16" s="79"/>
    </row>
    <row r="17" spans="1:14" ht="28.5" customHeight="1">
      <c r="A17" s="40" t="s">
        <v>56</v>
      </c>
      <c r="B17" s="41" t="s">
        <v>530</v>
      </c>
      <c r="C17" s="40"/>
      <c r="D17" s="38"/>
      <c r="E17" s="39"/>
      <c r="F17" s="39"/>
      <c r="G17" s="39"/>
      <c r="H17" s="42"/>
      <c r="I17" s="78"/>
      <c r="J17" s="79"/>
      <c r="K17" s="79"/>
      <c r="L17" s="79"/>
      <c r="M17" s="79"/>
    </row>
    <row r="18" spans="1:14" ht="19.5" customHeight="1">
      <c r="A18" s="40">
        <v>1</v>
      </c>
      <c r="B18" s="41"/>
      <c r="C18" s="40"/>
      <c r="D18" s="38"/>
      <c r="E18" s="39"/>
      <c r="F18" s="39"/>
      <c r="G18" s="39"/>
      <c r="H18" s="42"/>
      <c r="I18" s="78"/>
      <c r="J18" s="79"/>
      <c r="K18" s="79"/>
      <c r="L18" s="79"/>
      <c r="M18" s="79"/>
    </row>
    <row r="19" spans="1:14" ht="34.5" customHeight="1">
      <c r="A19" s="40"/>
      <c r="B19" s="41" t="s">
        <v>449</v>
      </c>
      <c r="C19" s="40"/>
      <c r="D19" s="38"/>
      <c r="E19" s="39"/>
      <c r="F19" s="39"/>
      <c r="G19" s="39"/>
      <c r="H19" s="42"/>
      <c r="I19" s="78"/>
      <c r="J19" s="79"/>
      <c r="K19" s="79"/>
      <c r="L19" s="79"/>
      <c r="M19" s="79"/>
    </row>
    <row r="20" spans="1:14" ht="30" customHeight="1">
      <c r="A20" s="80" t="s">
        <v>133</v>
      </c>
      <c r="B20" s="81" t="s">
        <v>531</v>
      </c>
      <c r="C20" s="82"/>
      <c r="D20" s="81"/>
      <c r="E20" s="83"/>
      <c r="F20" s="84"/>
      <c r="G20" s="84"/>
      <c r="H20" s="85"/>
      <c r="I20" s="43"/>
      <c r="J20" s="43"/>
      <c r="K20" s="86"/>
      <c r="L20" s="86"/>
      <c r="M20" s="86"/>
      <c r="N20" s="87"/>
    </row>
    <row r="21" spans="1:14" ht="30" customHeight="1">
      <c r="A21" s="80">
        <v>1</v>
      </c>
      <c r="B21" s="81"/>
      <c r="C21" s="82"/>
      <c r="D21" s="81"/>
      <c r="E21" s="83"/>
      <c r="F21" s="84"/>
      <c r="G21" s="84"/>
      <c r="H21" s="85"/>
      <c r="I21" s="43"/>
      <c r="J21" s="43"/>
      <c r="K21" s="86"/>
      <c r="L21" s="86"/>
      <c r="M21" s="86"/>
      <c r="N21" s="87"/>
    </row>
    <row r="22" spans="1:14" s="92" customFormat="1" ht="25.5">
      <c r="A22" s="88"/>
      <c r="B22" s="81" t="s">
        <v>449</v>
      </c>
      <c r="C22" s="82"/>
      <c r="D22" s="89"/>
      <c r="E22" s="90"/>
      <c r="F22" s="91"/>
      <c r="G22" s="91"/>
      <c r="H22" s="85"/>
    </row>
    <row r="23" spans="1:14" s="95" customFormat="1" ht="25.5">
      <c r="A23" s="80" t="s">
        <v>260</v>
      </c>
      <c r="B23" s="81" t="s">
        <v>532</v>
      </c>
      <c r="C23" s="82"/>
      <c r="D23" s="89"/>
      <c r="E23" s="90"/>
      <c r="F23" s="93"/>
      <c r="G23" s="93"/>
      <c r="H23" s="94"/>
    </row>
    <row r="24" spans="1:14" s="95" customFormat="1" ht="15">
      <c r="A24" s="80">
        <v>1</v>
      </c>
      <c r="B24" s="81"/>
      <c r="C24" s="82"/>
      <c r="D24" s="89"/>
      <c r="E24" s="90"/>
      <c r="F24" s="93"/>
      <c r="G24" s="93"/>
      <c r="H24" s="94"/>
    </row>
    <row r="25" spans="1:14" s="95" customFormat="1" ht="25.5">
      <c r="A25" s="88"/>
      <c r="B25" s="81" t="s">
        <v>449</v>
      </c>
      <c r="C25" s="96"/>
      <c r="D25" s="96"/>
      <c r="E25" s="97"/>
      <c r="F25" s="97"/>
      <c r="G25" s="97"/>
      <c r="H25" s="94"/>
    </row>
    <row r="26" spans="1:14" s="95" customFormat="1" ht="25.5">
      <c r="A26" s="80" t="s">
        <v>139</v>
      </c>
      <c r="B26" s="81" t="s">
        <v>533</v>
      </c>
      <c r="C26" s="89"/>
      <c r="D26" s="89"/>
      <c r="E26" s="90"/>
      <c r="F26" s="90"/>
      <c r="G26" s="90"/>
      <c r="H26" s="94"/>
    </row>
    <row r="27" spans="1:14" s="95" customFormat="1" ht="15">
      <c r="A27" s="80">
        <v>1</v>
      </c>
      <c r="B27" s="88"/>
      <c r="C27" s="98"/>
      <c r="D27" s="98"/>
      <c r="E27" s="99"/>
      <c r="F27" s="100"/>
      <c r="G27" s="100"/>
      <c r="H27" s="101"/>
    </row>
    <row r="28" spans="1:14" s="104" customFormat="1" ht="25.5">
      <c r="A28" s="88"/>
      <c r="B28" s="81" t="s">
        <v>449</v>
      </c>
      <c r="C28" s="102"/>
      <c r="D28" s="89"/>
      <c r="E28" s="90"/>
      <c r="F28" s="91"/>
      <c r="G28" s="91"/>
      <c r="H28" s="103"/>
    </row>
    <row r="29" spans="1:14" s="92" customFormat="1" ht="25.5">
      <c r="A29" s="80" t="s">
        <v>67</v>
      </c>
      <c r="B29" s="81" t="s">
        <v>534</v>
      </c>
      <c r="C29" s="82"/>
      <c r="D29" s="89"/>
      <c r="E29" s="90"/>
      <c r="F29" s="93"/>
      <c r="G29" s="93"/>
      <c r="H29" s="94"/>
    </row>
    <row r="30" spans="1:14" s="92" customFormat="1" ht="15">
      <c r="A30" s="80">
        <v>1</v>
      </c>
      <c r="B30" s="88"/>
      <c r="C30" s="105"/>
      <c r="D30" s="105"/>
      <c r="E30" s="106"/>
      <c r="F30" s="107"/>
      <c r="G30" s="107"/>
      <c r="H30" s="108"/>
    </row>
    <row r="31" spans="1:14" s="104" customFormat="1" ht="25.5">
      <c r="A31" s="81"/>
      <c r="B31" s="81" t="s">
        <v>449</v>
      </c>
      <c r="C31" s="89"/>
      <c r="D31" s="89"/>
      <c r="E31" s="90"/>
      <c r="F31" s="91"/>
      <c r="G31" s="91"/>
      <c r="H31" s="103"/>
    </row>
    <row r="32" spans="1:14" s="92" customFormat="1" ht="25.5">
      <c r="A32" s="80" t="s">
        <v>142</v>
      </c>
      <c r="B32" s="81" t="s">
        <v>535</v>
      </c>
      <c r="C32" s="102"/>
      <c r="D32" s="89"/>
      <c r="E32" s="90"/>
      <c r="F32" s="97"/>
      <c r="G32" s="97"/>
      <c r="H32" s="103"/>
      <c r="I32" s="109"/>
    </row>
    <row r="33" spans="1:13">
      <c r="A33" s="110"/>
      <c r="B33" s="110"/>
      <c r="C33" s="111"/>
      <c r="D33" s="112"/>
      <c r="E33" s="113"/>
      <c r="F33" s="114"/>
      <c r="G33" s="114"/>
      <c r="H33" s="115"/>
      <c r="I33" s="116"/>
      <c r="J33" s="117"/>
      <c r="K33" s="117"/>
      <c r="L33" s="117"/>
      <c r="M33" s="117"/>
    </row>
    <row r="34" spans="1:13">
      <c r="A34" s="579" t="s">
        <v>494</v>
      </c>
      <c r="B34" s="579"/>
      <c r="C34" s="579"/>
      <c r="D34" s="579"/>
      <c r="E34" s="579"/>
      <c r="F34" s="579"/>
      <c r="G34" s="579"/>
    </row>
    <row r="36" spans="1:13" ht="12.75" customHeight="1">
      <c r="A36" s="476" t="s">
        <v>691</v>
      </c>
      <c r="B36" s="119"/>
      <c r="C36" s="70"/>
      <c r="F36" s="589" t="s">
        <v>692</v>
      </c>
      <c r="G36" s="589"/>
      <c r="H36" s="589"/>
      <c r="I36" s="53"/>
      <c r="J36" s="53"/>
      <c r="K36" s="53"/>
      <c r="L36" s="53"/>
      <c r="M36" s="53"/>
    </row>
    <row r="37" spans="1:13">
      <c r="A37" s="44" t="s">
        <v>176</v>
      </c>
      <c r="B37" s="45"/>
      <c r="C37" s="70"/>
      <c r="F37" s="590" t="s">
        <v>177</v>
      </c>
      <c r="G37" s="590"/>
      <c r="H37" s="590"/>
      <c r="I37" s="53"/>
      <c r="J37" s="53"/>
      <c r="K37" s="53"/>
      <c r="L37" s="53"/>
      <c r="M37" s="53"/>
    </row>
    <row r="38" spans="1:13">
      <c r="A38" s="120"/>
      <c r="B38" s="120"/>
      <c r="C38" s="70"/>
      <c r="D38" s="121"/>
      <c r="E38" s="121"/>
      <c r="F38" s="121"/>
      <c r="G38" s="121"/>
      <c r="I38" s="72"/>
      <c r="J38" s="73"/>
      <c r="K38" s="73"/>
      <c r="L38" s="73"/>
      <c r="M38" s="73"/>
    </row>
    <row r="39" spans="1:13">
      <c r="A39" s="120"/>
      <c r="B39" s="120"/>
      <c r="C39" s="70"/>
      <c r="D39" s="121"/>
      <c r="E39" s="121"/>
      <c r="F39" s="121"/>
      <c r="G39" s="121"/>
      <c r="I39" s="72"/>
      <c r="J39" s="73"/>
      <c r="K39" s="73"/>
      <c r="L39" s="73"/>
      <c r="M39" s="73"/>
    </row>
    <row r="40" spans="1:13">
      <c r="A40" s="120"/>
      <c r="B40" s="120"/>
      <c r="C40" s="70"/>
      <c r="D40" s="121"/>
      <c r="E40" s="121"/>
      <c r="F40" s="121"/>
      <c r="G40" s="121"/>
      <c r="I40" s="72"/>
      <c r="J40" s="73"/>
      <c r="K40" s="73"/>
      <c r="L40" s="73"/>
      <c r="M40" s="73"/>
    </row>
    <row r="41" spans="1:13">
      <c r="A41" s="120"/>
      <c r="B41" s="120"/>
      <c r="C41" s="70"/>
      <c r="D41" s="121"/>
      <c r="E41" s="121"/>
      <c r="F41" s="121"/>
      <c r="G41" s="121"/>
      <c r="I41" s="72"/>
      <c r="J41" s="73"/>
      <c r="K41" s="73"/>
      <c r="L41" s="73"/>
      <c r="M41" s="73"/>
    </row>
    <row r="42" spans="1:13">
      <c r="A42" s="120"/>
      <c r="B42" s="120"/>
      <c r="C42" s="70"/>
      <c r="D42" s="121"/>
      <c r="E42" s="121"/>
      <c r="F42" s="121"/>
      <c r="G42" s="121"/>
      <c r="I42" s="72"/>
      <c r="J42" s="73"/>
      <c r="K42" s="73"/>
      <c r="L42" s="73"/>
      <c r="M42" s="73"/>
    </row>
    <row r="43" spans="1:13">
      <c r="A43" s="120"/>
      <c r="B43" s="120"/>
      <c r="C43" s="70"/>
      <c r="D43" s="121"/>
      <c r="E43" s="121"/>
      <c r="F43" s="121"/>
      <c r="G43" s="121"/>
      <c r="I43" s="72"/>
      <c r="J43" s="73"/>
      <c r="K43" s="73"/>
      <c r="L43" s="73"/>
      <c r="M43" s="73"/>
    </row>
    <row r="44" spans="1:13">
      <c r="A44" s="120"/>
      <c r="B44" s="120"/>
      <c r="C44" s="70"/>
      <c r="D44" s="121"/>
      <c r="E44" s="121"/>
      <c r="F44" s="121"/>
      <c r="G44" s="121"/>
      <c r="I44" s="72"/>
      <c r="J44" s="73"/>
      <c r="K44" s="73"/>
      <c r="L44" s="73"/>
      <c r="M44" s="73"/>
    </row>
    <row r="45" spans="1:13">
      <c r="A45" s="120"/>
      <c r="B45" s="120"/>
      <c r="C45" s="70"/>
      <c r="D45" s="121"/>
      <c r="E45" s="121"/>
      <c r="F45" s="121"/>
      <c r="G45" s="121"/>
      <c r="I45" s="72"/>
      <c r="J45" s="73"/>
      <c r="K45" s="73"/>
      <c r="L45" s="73"/>
      <c r="M45" s="73"/>
    </row>
    <row r="46" spans="1:13">
      <c r="A46" s="120"/>
      <c r="B46" s="120"/>
      <c r="C46" s="70"/>
      <c r="D46" s="121"/>
      <c r="E46" s="121"/>
      <c r="F46" s="121"/>
      <c r="G46" s="121"/>
      <c r="I46" s="72"/>
      <c r="J46" s="73"/>
      <c r="K46" s="73"/>
      <c r="L46" s="73"/>
      <c r="M46" s="73"/>
    </row>
    <row r="47" spans="1:13">
      <c r="A47" s="120"/>
      <c r="B47" s="120"/>
      <c r="C47" s="70"/>
      <c r="D47" s="121"/>
      <c r="E47" s="121"/>
      <c r="F47" s="121"/>
      <c r="G47" s="121"/>
      <c r="I47" s="72"/>
      <c r="J47" s="73"/>
      <c r="K47" s="73"/>
      <c r="L47" s="73"/>
      <c r="M47" s="73"/>
    </row>
    <row r="48" spans="1:13">
      <c r="A48" s="122"/>
      <c r="B48" s="122"/>
      <c r="C48" s="123"/>
      <c r="D48" s="121"/>
      <c r="E48" s="121"/>
      <c r="F48" s="121"/>
      <c r="G48" s="121"/>
      <c r="H48" s="124"/>
      <c r="I48" s="72"/>
      <c r="J48" s="73"/>
      <c r="K48" s="73"/>
      <c r="L48" s="73"/>
      <c r="M48" s="73"/>
    </row>
    <row r="49" spans="1:13">
      <c r="A49" s="46" t="s">
        <v>509</v>
      </c>
      <c r="B49" s="46"/>
      <c r="C49" s="125"/>
      <c r="D49" s="47"/>
      <c r="E49" s="48"/>
      <c r="F49" s="126" t="s">
        <v>536</v>
      </c>
      <c r="G49" s="127"/>
      <c r="H49" s="47"/>
      <c r="I49" s="49"/>
      <c r="J49" s="48"/>
      <c r="K49" s="48"/>
      <c r="L49" s="48"/>
      <c r="M49" s="48"/>
    </row>
    <row r="50" spans="1:13">
      <c r="A50" s="50" t="s">
        <v>629</v>
      </c>
      <c r="B50" s="50"/>
      <c r="C50" s="123"/>
      <c r="D50" s="51"/>
      <c r="E50" s="52"/>
      <c r="F50" s="128"/>
      <c r="G50" s="128"/>
      <c r="H50" s="52"/>
      <c r="I50" s="53"/>
      <c r="J50" s="52"/>
      <c r="K50" s="52"/>
      <c r="L50" s="52"/>
      <c r="M50" s="52"/>
    </row>
    <row r="51" spans="1:13">
      <c r="A51" s="44" t="s">
        <v>238</v>
      </c>
      <c r="B51" s="44"/>
      <c r="C51" s="70"/>
      <c r="D51" s="54"/>
      <c r="E51" s="54"/>
      <c r="F51" s="55"/>
      <c r="G51" s="55"/>
      <c r="H51" s="52"/>
      <c r="I51" s="53"/>
      <c r="J51" s="52"/>
      <c r="K51" s="52"/>
      <c r="L51" s="52"/>
      <c r="M51" s="52"/>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22" zoomScale="115" zoomScaleNormal="115" workbookViewId="0">
      <selection activeCell="A2" sqref="A2:F28"/>
    </sheetView>
  </sheetViews>
  <sheetFormatPr defaultColWidth="9.140625" defaultRowHeight="15"/>
  <cols>
    <col min="1" max="1" width="7.85546875" style="201" customWidth="1"/>
    <col min="2" max="2" width="15.7109375" style="201" customWidth="1"/>
    <col min="3" max="3" width="33.85546875" style="201" customWidth="1"/>
    <col min="4" max="4" width="32" style="201" customWidth="1"/>
    <col min="5" max="9" width="9.140625" style="201"/>
    <col min="10" max="14" width="9.140625" style="220"/>
    <col min="15" max="16384" width="9.140625" style="201"/>
  </cols>
  <sheetData>
    <row r="2" spans="1:12" ht="18.75">
      <c r="B2" s="202" t="s">
        <v>584</v>
      </c>
    </row>
    <row r="3" spans="1:12" ht="19.5">
      <c r="B3" s="203" t="s">
        <v>574</v>
      </c>
    </row>
    <row r="4" spans="1:12" ht="18.75">
      <c r="B4" s="204"/>
      <c r="C4" s="205" t="s">
        <v>575</v>
      </c>
      <c r="D4" s="506" t="s">
        <v>581</v>
      </c>
    </row>
    <row r="5" spans="1:12" ht="18.75">
      <c r="B5" s="204"/>
      <c r="C5" s="206" t="s">
        <v>577</v>
      </c>
      <c r="D5" s="507" t="s">
        <v>647</v>
      </c>
    </row>
    <row r="6" spans="1:12" ht="18.75">
      <c r="B6" s="204"/>
      <c r="C6" s="205" t="s">
        <v>578</v>
      </c>
      <c r="D6" s="508">
        <v>4</v>
      </c>
      <c r="J6" s="220" t="s">
        <v>576</v>
      </c>
    </row>
    <row r="7" spans="1:12" ht="18.75">
      <c r="B7" s="204"/>
      <c r="C7" s="206" t="s">
        <v>579</v>
      </c>
      <c r="D7" s="509"/>
    </row>
    <row r="8" spans="1:12" ht="18.75">
      <c r="B8" s="204"/>
      <c r="C8" s="205" t="s">
        <v>580</v>
      </c>
      <c r="D8" s="506">
        <v>2023</v>
      </c>
      <c r="J8" s="220" t="s">
        <v>581</v>
      </c>
    </row>
    <row r="9" spans="1:12" ht="18.75">
      <c r="B9" s="204"/>
      <c r="C9" s="207" t="s">
        <v>582</v>
      </c>
      <c r="D9" s="208">
        <v>2023</v>
      </c>
      <c r="J9" s="220" t="s">
        <v>583</v>
      </c>
    </row>
    <row r="10" spans="1:12" ht="18.75">
      <c r="B10" s="204"/>
      <c r="C10" s="207"/>
      <c r="D10" s="208"/>
    </row>
    <row r="11" spans="1:12" ht="34.5" customHeight="1">
      <c r="A11" s="514" t="s">
        <v>245</v>
      </c>
      <c r="B11" s="514"/>
      <c r="C11" s="514" t="s">
        <v>644</v>
      </c>
      <c r="D11" s="514"/>
      <c r="E11" s="514"/>
      <c r="F11" s="514"/>
    </row>
    <row r="12" spans="1:12" ht="26.25" customHeight="1">
      <c r="A12" s="514" t="s">
        <v>243</v>
      </c>
      <c r="B12" s="514"/>
      <c r="C12" s="514" t="s">
        <v>643</v>
      </c>
      <c r="D12" s="514"/>
      <c r="E12" s="514"/>
      <c r="F12" s="514"/>
    </row>
    <row r="13" spans="1:12" ht="48" customHeight="1">
      <c r="A13" s="512" t="s">
        <v>242</v>
      </c>
      <c r="B13" s="512"/>
      <c r="C13" s="512" t="s">
        <v>244</v>
      </c>
      <c r="D13" s="512"/>
      <c r="E13" s="512"/>
      <c r="F13" s="512"/>
      <c r="J13" s="220">
        <v>1</v>
      </c>
      <c r="K13" s="220" t="s">
        <v>46</v>
      </c>
    </row>
    <row r="14" spans="1:12" ht="34.5" customHeight="1">
      <c r="A14" s="512" t="s">
        <v>246</v>
      </c>
      <c r="B14" s="512"/>
      <c r="C14" s="513">
        <v>45301</v>
      </c>
      <c r="D14" s="513"/>
      <c r="E14" s="513"/>
      <c r="F14" s="513"/>
    </row>
    <row r="15" spans="1:12">
      <c r="B15" s="209"/>
      <c r="J15" s="220">
        <v>4</v>
      </c>
      <c r="K15" s="220" t="s">
        <v>135</v>
      </c>
    </row>
    <row r="16" spans="1:12">
      <c r="D16" s="209" t="s">
        <v>585</v>
      </c>
      <c r="J16" s="220">
        <v>5</v>
      </c>
      <c r="K16" s="221"/>
      <c r="L16" s="221"/>
    </row>
    <row r="17" spans="2:12">
      <c r="D17" s="209" t="s">
        <v>586</v>
      </c>
      <c r="K17" s="221"/>
      <c r="L17" s="221"/>
    </row>
    <row r="18" spans="2:12">
      <c r="B18" s="210" t="s">
        <v>632</v>
      </c>
      <c r="C18" s="210" t="s">
        <v>633</v>
      </c>
      <c r="D18" s="210" t="s">
        <v>634</v>
      </c>
      <c r="J18" s="220">
        <v>6</v>
      </c>
      <c r="K18" s="221"/>
      <c r="L18" s="221"/>
    </row>
    <row r="19" spans="2:12" ht="30">
      <c r="B19" s="211">
        <v>1</v>
      </c>
      <c r="C19" s="212" t="s">
        <v>635</v>
      </c>
      <c r="D19" s="213" t="s">
        <v>592</v>
      </c>
      <c r="K19" s="221"/>
      <c r="L19" s="221"/>
    </row>
    <row r="20" spans="2:12" ht="30">
      <c r="B20" s="211">
        <v>2</v>
      </c>
      <c r="C20" s="212" t="s">
        <v>636</v>
      </c>
      <c r="D20" s="213" t="s">
        <v>593</v>
      </c>
      <c r="K20" s="221"/>
      <c r="L20" s="221"/>
    </row>
    <row r="21" spans="2:12" ht="54.75" customHeight="1">
      <c r="B21" s="211" t="s">
        <v>78</v>
      </c>
      <c r="C21" s="212" t="s">
        <v>596</v>
      </c>
      <c r="D21" s="213"/>
      <c r="K21" s="221"/>
      <c r="L21" s="221"/>
    </row>
    <row r="22" spans="2:12" ht="30">
      <c r="B22" s="211">
        <v>3</v>
      </c>
      <c r="C22" s="214" t="s">
        <v>637</v>
      </c>
      <c r="D22" s="213" t="s">
        <v>588</v>
      </c>
      <c r="J22" s="220">
        <v>7</v>
      </c>
      <c r="K22" s="221"/>
      <c r="L22" s="221"/>
    </row>
    <row r="23" spans="2:12" ht="30">
      <c r="B23" s="211">
        <v>4</v>
      </c>
      <c r="C23" s="214" t="s">
        <v>638</v>
      </c>
      <c r="D23" s="213" t="s">
        <v>587</v>
      </c>
      <c r="J23" s="220">
        <v>8</v>
      </c>
      <c r="K23" s="221"/>
      <c r="L23" s="221"/>
    </row>
    <row r="24" spans="2:12" ht="30">
      <c r="B24" s="211">
        <v>5</v>
      </c>
      <c r="C24" s="214" t="s">
        <v>639</v>
      </c>
      <c r="D24" s="213" t="s">
        <v>589</v>
      </c>
      <c r="J24" s="220">
        <v>9</v>
      </c>
      <c r="K24" s="221"/>
      <c r="L24" s="221"/>
    </row>
    <row r="25" spans="2:12" ht="60">
      <c r="B25" s="211">
        <v>6</v>
      </c>
      <c r="C25" s="214" t="s">
        <v>640</v>
      </c>
      <c r="D25" s="213" t="s">
        <v>590</v>
      </c>
      <c r="J25" s="220">
        <v>10</v>
      </c>
      <c r="K25" s="221"/>
      <c r="L25" s="221"/>
    </row>
    <row r="26" spans="2:12" ht="30">
      <c r="B26" s="211">
        <v>7</v>
      </c>
      <c r="C26" s="214" t="s">
        <v>641</v>
      </c>
      <c r="D26" s="213" t="s">
        <v>591</v>
      </c>
      <c r="J26" s="220">
        <v>11</v>
      </c>
      <c r="K26" s="221"/>
      <c r="L26" s="221"/>
    </row>
    <row r="27" spans="2:12" ht="60">
      <c r="B27" s="211">
        <v>8</v>
      </c>
      <c r="C27" s="214" t="s">
        <v>640</v>
      </c>
      <c r="D27" s="213" t="s">
        <v>590</v>
      </c>
    </row>
    <row r="28" spans="2:12" ht="87" customHeight="1">
      <c r="B28" s="211" t="s">
        <v>86</v>
      </c>
      <c r="C28" s="212" t="s">
        <v>594</v>
      </c>
      <c r="D28" s="215" t="s">
        <v>595</v>
      </c>
    </row>
    <row r="31" spans="2:12" ht="28.5" customHeight="1">
      <c r="B31" s="216"/>
      <c r="D31" s="216"/>
    </row>
    <row r="32" spans="2:12">
      <c r="B32" s="217"/>
      <c r="D32" s="217"/>
    </row>
    <row r="33" spans="2:4">
      <c r="B33" s="218"/>
      <c r="D33" s="218"/>
    </row>
    <row r="34" spans="2:4">
      <c r="B34" s="218"/>
      <c r="D34" s="218"/>
    </row>
    <row r="35" spans="2:4">
      <c r="B35" s="219"/>
      <c r="D35" s="209"/>
    </row>
    <row r="36" spans="2:4">
      <c r="B36" s="219"/>
      <c r="D36" s="219"/>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view="pageBreakPreview" zoomScaleNormal="100" zoomScaleSheetLayoutView="100" workbookViewId="0">
      <selection sqref="A1:E70"/>
    </sheetView>
  </sheetViews>
  <sheetFormatPr defaultColWidth="9.140625" defaultRowHeight="12.75"/>
  <cols>
    <col min="1" max="1" width="56" style="429" customWidth="1"/>
    <col min="2" max="2" width="10.28515625" style="493" customWidth="1"/>
    <col min="3" max="3" width="13.42578125" style="429" customWidth="1"/>
    <col min="4" max="4" width="21.140625" style="429" customWidth="1"/>
    <col min="5" max="5" width="19.140625" style="429" customWidth="1"/>
    <col min="6" max="6" width="24.5703125" style="428" customWidth="1"/>
    <col min="7" max="7" width="17.7109375" style="429" bestFit="1" customWidth="1"/>
    <col min="8" max="8" width="16" style="429" bestFit="1" customWidth="1"/>
    <col min="9" max="9" width="14.42578125" style="429" bestFit="1" customWidth="1"/>
    <col min="10" max="10" width="13.5703125" style="429" bestFit="1" customWidth="1"/>
    <col min="11" max="16384" width="9.140625" style="429"/>
  </cols>
  <sheetData>
    <row r="1" spans="1:10" ht="27" customHeight="1">
      <c r="A1" s="520" t="s">
        <v>234</v>
      </c>
      <c r="B1" s="520"/>
      <c r="C1" s="520"/>
      <c r="D1" s="520"/>
      <c r="E1" s="520"/>
    </row>
    <row r="2" spans="1:10" ht="35.25" customHeight="1">
      <c r="A2" s="521" t="s">
        <v>171</v>
      </c>
      <c r="B2" s="521"/>
      <c r="C2" s="521"/>
      <c r="D2" s="521"/>
      <c r="E2" s="521"/>
    </row>
    <row r="3" spans="1:10">
      <c r="A3" s="522" t="s">
        <v>648</v>
      </c>
      <c r="B3" s="522"/>
      <c r="C3" s="522"/>
      <c r="D3" s="522"/>
      <c r="E3" s="522"/>
    </row>
    <row r="4" spans="1:10" ht="19.5" customHeight="1">
      <c r="A4" s="522"/>
      <c r="B4" s="522"/>
      <c r="C4" s="522"/>
      <c r="D4" s="522"/>
      <c r="E4" s="522"/>
    </row>
    <row r="5" spans="1:10">
      <c r="A5" s="523" t="str">
        <f>'ngay thang'!B10</f>
        <v>Quý 4 năm 2023/Quarter 4 2023</v>
      </c>
      <c r="B5" s="523"/>
      <c r="C5" s="523"/>
      <c r="D5" s="523"/>
      <c r="E5" s="523"/>
    </row>
    <row r="6" spans="1:10">
      <c r="A6" s="430"/>
      <c r="B6" s="430"/>
      <c r="C6" s="430"/>
      <c r="D6" s="430"/>
      <c r="E6" s="430"/>
    </row>
    <row r="7" spans="1:10" ht="25.5">
      <c r="A7" s="431" t="s">
        <v>243</v>
      </c>
      <c r="B7" s="524" t="s">
        <v>474</v>
      </c>
      <c r="C7" s="524"/>
      <c r="D7" s="524"/>
      <c r="E7" s="524"/>
    </row>
    <row r="8" spans="1:10" ht="25.5">
      <c r="A8" s="432" t="s">
        <v>242</v>
      </c>
      <c r="B8" s="517" t="s">
        <v>244</v>
      </c>
      <c r="C8" s="517"/>
      <c r="D8" s="517"/>
      <c r="E8" s="517"/>
    </row>
    <row r="9" spans="1:10" ht="25.5" customHeight="1">
      <c r="A9" s="431" t="s">
        <v>245</v>
      </c>
      <c r="B9" s="514" t="s">
        <v>645</v>
      </c>
      <c r="C9" s="514"/>
      <c r="D9" s="514"/>
      <c r="E9" s="514"/>
    </row>
    <row r="10" spans="1:10" ht="25.5">
      <c r="A10" s="432" t="s">
        <v>246</v>
      </c>
      <c r="B10" s="517" t="str">
        <f>'ngay thang'!B14</f>
        <v>Ngày 10 tháng 1 năm 2024
10 Jan 2024</v>
      </c>
      <c r="C10" s="517"/>
      <c r="D10" s="517"/>
      <c r="E10" s="517"/>
    </row>
    <row r="12" spans="1:10" s="436" customFormat="1" ht="30" customHeight="1">
      <c r="A12" s="433" t="s">
        <v>173</v>
      </c>
      <c r="B12" s="433" t="s">
        <v>174</v>
      </c>
      <c r="C12" s="433" t="s">
        <v>175</v>
      </c>
      <c r="D12" s="434" t="s">
        <v>689</v>
      </c>
      <c r="E12" s="434" t="s">
        <v>688</v>
      </c>
      <c r="F12" s="435"/>
    </row>
    <row r="13" spans="1:10" s="436" customFormat="1" ht="23.25" customHeight="1">
      <c r="A13" s="437" t="s">
        <v>649</v>
      </c>
      <c r="B13" s="438" t="s">
        <v>46</v>
      </c>
      <c r="C13" s="438"/>
      <c r="D13" s="439"/>
      <c r="E13" s="439"/>
      <c r="F13" s="435"/>
    </row>
    <row r="14" spans="1:10" s="436" customFormat="1" ht="23.25" customHeight="1">
      <c r="A14" s="437" t="s">
        <v>650</v>
      </c>
      <c r="B14" s="440">
        <v>1</v>
      </c>
      <c r="C14" s="441"/>
      <c r="D14" s="442">
        <v>602775118</v>
      </c>
      <c r="E14" s="442">
        <v>779813340</v>
      </c>
      <c r="F14" s="443"/>
      <c r="G14" s="443"/>
      <c r="H14" s="444"/>
      <c r="I14" s="444"/>
      <c r="J14" s="444"/>
    </row>
    <row r="15" spans="1:10" s="436" customFormat="1" ht="31.5">
      <c r="A15" s="437" t="s">
        <v>651</v>
      </c>
      <c r="B15" s="440">
        <v>2</v>
      </c>
      <c r="C15" s="441"/>
      <c r="D15" s="442">
        <v>-2907877626</v>
      </c>
      <c r="E15" s="442">
        <v>1390016083</v>
      </c>
      <c r="F15" s="443"/>
      <c r="G15" s="443"/>
      <c r="H15" s="444"/>
      <c r="I15" s="444"/>
      <c r="J15" s="444"/>
    </row>
    <row r="16" spans="1:10" s="436" customFormat="1" ht="36" customHeight="1">
      <c r="A16" s="445" t="s">
        <v>652</v>
      </c>
      <c r="B16" s="446">
        <v>3</v>
      </c>
      <c r="C16" s="438"/>
      <c r="D16" s="447">
        <v>-2874232144</v>
      </c>
      <c r="E16" s="447">
        <v>1374817806</v>
      </c>
      <c r="F16" s="443"/>
      <c r="G16" s="443"/>
      <c r="H16" s="444"/>
      <c r="I16" s="444"/>
      <c r="J16" s="444"/>
    </row>
    <row r="17" spans="1:10" s="436" customFormat="1" ht="24.75" customHeight="1">
      <c r="A17" s="445" t="s">
        <v>653</v>
      </c>
      <c r="B17" s="446">
        <v>4</v>
      </c>
      <c r="C17" s="438"/>
      <c r="D17" s="447">
        <v>-33645482</v>
      </c>
      <c r="E17" s="447">
        <v>15198277</v>
      </c>
      <c r="F17" s="443"/>
      <c r="G17" s="443"/>
      <c r="H17" s="444"/>
      <c r="I17" s="444"/>
      <c r="J17" s="444"/>
    </row>
    <row r="18" spans="1:10" s="436" customFormat="1" ht="23.25" customHeight="1">
      <c r="A18" s="437" t="s">
        <v>654</v>
      </c>
      <c r="B18" s="440">
        <v>5</v>
      </c>
      <c r="C18" s="441"/>
      <c r="D18" s="442">
        <f>D14+D15</f>
        <v>-2305102508</v>
      </c>
      <c r="E18" s="442">
        <f>E14+E15</f>
        <v>2169829423</v>
      </c>
      <c r="F18" s="443"/>
      <c r="G18" s="443"/>
      <c r="H18" s="444"/>
      <c r="I18" s="444"/>
      <c r="J18" s="444"/>
    </row>
    <row r="19" spans="1:10" s="436" customFormat="1" ht="23.25" customHeight="1">
      <c r="A19" s="445" t="s">
        <v>655</v>
      </c>
      <c r="B19" s="440">
        <v>20</v>
      </c>
      <c r="C19" s="441"/>
      <c r="D19" s="447">
        <v>-21370424606</v>
      </c>
      <c r="E19" s="447">
        <v>7654037294</v>
      </c>
      <c r="F19" s="443"/>
      <c r="G19" s="443"/>
      <c r="H19" s="444"/>
      <c r="I19" s="444"/>
      <c r="J19" s="444"/>
    </row>
    <row r="20" spans="1:10" s="436" customFormat="1" ht="23.25" customHeight="1">
      <c r="A20" s="448" t="s">
        <v>656</v>
      </c>
      <c r="B20" s="449">
        <v>6</v>
      </c>
      <c r="C20" s="450"/>
      <c r="D20" s="447">
        <v>654400000</v>
      </c>
      <c r="E20" s="447">
        <v>1716701000</v>
      </c>
      <c r="F20" s="443"/>
      <c r="G20" s="443"/>
      <c r="H20" s="444"/>
      <c r="I20" s="444"/>
      <c r="J20" s="444"/>
    </row>
    <row r="21" spans="1:10" s="436" customFormat="1" ht="23.25" customHeight="1">
      <c r="A21" s="448" t="s">
        <v>657</v>
      </c>
      <c r="B21" s="449">
        <v>7</v>
      </c>
      <c r="C21" s="450"/>
      <c r="D21" s="447">
        <v>426950000</v>
      </c>
      <c r="E21" s="447">
        <v>-404662329</v>
      </c>
      <c r="F21" s="443"/>
      <c r="G21" s="443"/>
      <c r="H21" s="444"/>
      <c r="I21" s="444"/>
      <c r="J21" s="444"/>
    </row>
    <row r="22" spans="1:10" s="436" customFormat="1" ht="23.25" customHeight="1">
      <c r="A22" s="448" t="s">
        <v>658</v>
      </c>
      <c r="B22" s="449">
        <v>8</v>
      </c>
      <c r="C22" s="450"/>
      <c r="D22" s="447"/>
      <c r="E22" s="447"/>
      <c r="F22" s="443"/>
      <c r="G22" s="443"/>
      <c r="H22" s="444"/>
      <c r="I22" s="444"/>
      <c r="J22" s="444"/>
    </row>
    <row r="23" spans="1:10" s="436" customFormat="1" ht="23.25" customHeight="1">
      <c r="A23" s="448" t="s">
        <v>659</v>
      </c>
      <c r="B23" s="449">
        <v>9</v>
      </c>
      <c r="C23" s="450"/>
      <c r="D23" s="447"/>
      <c r="E23" s="447"/>
      <c r="F23" s="443"/>
      <c r="G23" s="443"/>
      <c r="H23" s="444"/>
      <c r="I23" s="444"/>
      <c r="J23" s="444"/>
    </row>
    <row r="24" spans="1:10" s="436" customFormat="1" ht="23.25" customHeight="1">
      <c r="A24" s="448" t="s">
        <v>660</v>
      </c>
      <c r="B24" s="449">
        <v>10</v>
      </c>
      <c r="C24" s="450"/>
      <c r="D24" s="447">
        <v>-1255220000</v>
      </c>
      <c r="E24" s="447">
        <v>-2366757000</v>
      </c>
      <c r="F24" s="443"/>
      <c r="G24" s="443"/>
      <c r="H24" s="444"/>
      <c r="I24" s="444"/>
      <c r="J24" s="444"/>
    </row>
    <row r="25" spans="1:10" s="436" customFormat="1" ht="23.25" customHeight="1">
      <c r="A25" s="448" t="s">
        <v>661</v>
      </c>
      <c r="B25" s="449">
        <v>11</v>
      </c>
      <c r="C25" s="450"/>
      <c r="D25" s="447">
        <v>-2744414</v>
      </c>
      <c r="E25" s="447">
        <v>4479421</v>
      </c>
      <c r="F25" s="443"/>
      <c r="G25" s="443"/>
      <c r="H25" s="444"/>
      <c r="I25" s="444"/>
      <c r="J25" s="444"/>
    </row>
    <row r="26" spans="1:10" s="436" customFormat="1" ht="23.25" customHeight="1">
      <c r="A26" s="448" t="s">
        <v>662</v>
      </c>
      <c r="B26" s="449">
        <v>12</v>
      </c>
      <c r="C26" s="450"/>
      <c r="D26" s="447"/>
      <c r="E26" s="447"/>
      <c r="F26" s="443"/>
      <c r="G26" s="443"/>
      <c r="H26" s="444"/>
      <c r="I26" s="444"/>
      <c r="J26" s="444"/>
    </row>
    <row r="27" spans="1:10" s="436" customFormat="1" ht="23.25" customHeight="1">
      <c r="A27" s="448" t="s">
        <v>663</v>
      </c>
      <c r="B27" s="449">
        <v>13</v>
      </c>
      <c r="C27" s="450"/>
      <c r="D27" s="447">
        <v>-279890</v>
      </c>
      <c r="E27" s="447">
        <v>454716</v>
      </c>
      <c r="F27" s="443"/>
      <c r="G27" s="443"/>
      <c r="H27" s="444"/>
      <c r="I27" s="444"/>
      <c r="J27" s="444"/>
    </row>
    <row r="28" spans="1:10" s="436" customFormat="1" ht="23.25" customHeight="1">
      <c r="A28" s="448" t="s">
        <v>664</v>
      </c>
      <c r="B28" s="449">
        <v>14</v>
      </c>
      <c r="C28" s="450"/>
      <c r="D28" s="447">
        <v>42459000</v>
      </c>
      <c r="E28" s="447">
        <v>7970500</v>
      </c>
      <c r="F28" s="443"/>
      <c r="G28" s="443"/>
      <c r="H28" s="444"/>
      <c r="I28" s="444"/>
      <c r="J28" s="444"/>
    </row>
    <row r="29" spans="1:10" s="436" customFormat="1" ht="23.25" customHeight="1">
      <c r="A29" s="448" t="s">
        <v>665</v>
      </c>
      <c r="B29" s="449">
        <v>15</v>
      </c>
      <c r="C29" s="450"/>
      <c r="D29" s="447">
        <v>8179666</v>
      </c>
      <c r="E29" s="447">
        <v>2171385</v>
      </c>
      <c r="F29" s="443"/>
      <c r="G29" s="443"/>
      <c r="H29" s="444"/>
      <c r="I29" s="444"/>
      <c r="J29" s="444"/>
    </row>
    <row r="30" spans="1:10" s="436" customFormat="1" ht="23.25" customHeight="1">
      <c r="A30" s="448" t="s">
        <v>666</v>
      </c>
      <c r="B30" s="449">
        <v>16</v>
      </c>
      <c r="C30" s="450"/>
      <c r="D30" s="451"/>
      <c r="E30" s="447"/>
      <c r="F30" s="443"/>
      <c r="G30" s="443"/>
      <c r="H30" s="444"/>
      <c r="I30" s="444"/>
      <c r="J30" s="444"/>
    </row>
    <row r="31" spans="1:10" s="436" customFormat="1" ht="23.25" customHeight="1">
      <c r="A31" s="448" t="s">
        <v>667</v>
      </c>
      <c r="B31" s="449">
        <v>17</v>
      </c>
      <c r="C31" s="450"/>
      <c r="D31" s="447">
        <v>285572</v>
      </c>
      <c r="E31" s="447">
        <v>13115295</v>
      </c>
      <c r="F31" s="443"/>
      <c r="G31" s="443"/>
      <c r="H31" s="444"/>
      <c r="I31" s="444"/>
      <c r="J31" s="444"/>
    </row>
    <row r="32" spans="1:10" s="436" customFormat="1" ht="23.25" customHeight="1">
      <c r="A32" s="448" t="s">
        <v>668</v>
      </c>
      <c r="B32" s="449">
        <v>18</v>
      </c>
      <c r="C32" s="450"/>
      <c r="D32" s="447"/>
      <c r="E32" s="452"/>
      <c r="F32" s="443"/>
      <c r="G32" s="443"/>
      <c r="H32" s="444"/>
      <c r="I32" s="444"/>
      <c r="J32" s="444"/>
    </row>
    <row r="33" spans="1:10" s="436" customFormat="1" ht="23.25" customHeight="1">
      <c r="A33" s="453" t="s">
        <v>669</v>
      </c>
      <c r="B33" s="454">
        <v>19</v>
      </c>
      <c r="C33" s="455"/>
      <c r="D33" s="442">
        <f>SUM(D18:D31)</f>
        <v>-23801497180</v>
      </c>
      <c r="E33" s="442">
        <f>SUM(E18:E31)</f>
        <v>8797339705</v>
      </c>
      <c r="F33" s="443"/>
      <c r="G33" s="443"/>
      <c r="H33" s="444"/>
      <c r="I33" s="444"/>
      <c r="J33" s="444"/>
    </row>
    <row r="34" spans="1:10" s="436" customFormat="1" ht="23.25" customHeight="1">
      <c r="A34" s="437" t="s">
        <v>670</v>
      </c>
      <c r="B34" s="456" t="s">
        <v>56</v>
      </c>
      <c r="C34" s="438"/>
      <c r="D34" s="447"/>
      <c r="E34" s="447"/>
      <c r="F34" s="443"/>
      <c r="G34" s="443"/>
      <c r="H34" s="444"/>
      <c r="I34" s="444"/>
      <c r="J34" s="444"/>
    </row>
    <row r="35" spans="1:10" s="436" customFormat="1" ht="23.25" customHeight="1">
      <c r="A35" s="445" t="s">
        <v>671</v>
      </c>
      <c r="B35" s="446">
        <v>31</v>
      </c>
      <c r="C35" s="438"/>
      <c r="D35" s="447">
        <v>3481346532</v>
      </c>
      <c r="E35" s="447">
        <v>10172930124</v>
      </c>
      <c r="F35" s="443"/>
      <c r="G35" s="443"/>
      <c r="H35" s="444"/>
      <c r="I35" s="444"/>
      <c r="J35" s="444"/>
    </row>
    <row r="36" spans="1:10" s="436" customFormat="1" ht="23.25" customHeight="1">
      <c r="A36" s="445" t="s">
        <v>672</v>
      </c>
      <c r="B36" s="446">
        <v>32</v>
      </c>
      <c r="C36" s="438"/>
      <c r="D36" s="447">
        <v>726959206</v>
      </c>
      <c r="E36" s="457">
        <v>918585663</v>
      </c>
      <c r="F36" s="443"/>
      <c r="G36" s="443"/>
      <c r="H36" s="444"/>
      <c r="I36" s="444"/>
      <c r="J36" s="444"/>
    </row>
    <row r="37" spans="1:10" s="436" customFormat="1" ht="23.25" customHeight="1">
      <c r="A37" s="445" t="s">
        <v>673</v>
      </c>
      <c r="B37" s="446">
        <v>33</v>
      </c>
      <c r="C37" s="438"/>
      <c r="D37" s="447"/>
      <c r="E37" s="457"/>
      <c r="F37" s="443"/>
      <c r="G37" s="443"/>
      <c r="H37" s="444"/>
      <c r="I37" s="444"/>
      <c r="J37" s="444"/>
    </row>
    <row r="38" spans="1:10" s="436" customFormat="1" ht="23.25" customHeight="1">
      <c r="A38" s="445" t="s">
        <v>674</v>
      </c>
      <c r="B38" s="446">
        <v>34</v>
      </c>
      <c r="C38" s="438"/>
      <c r="D38" s="447"/>
      <c r="E38" s="457"/>
      <c r="F38" s="443"/>
      <c r="G38" s="443"/>
      <c r="H38" s="444"/>
      <c r="I38" s="444"/>
      <c r="J38" s="444"/>
    </row>
    <row r="39" spans="1:10" s="436" customFormat="1" ht="23.25" customHeight="1">
      <c r="A39" s="448" t="s">
        <v>675</v>
      </c>
      <c r="B39" s="449">
        <v>35</v>
      </c>
      <c r="C39" s="450"/>
      <c r="D39" s="447"/>
      <c r="E39" s="452"/>
      <c r="F39" s="443"/>
      <c r="G39" s="443"/>
      <c r="H39" s="444"/>
      <c r="I39" s="444"/>
      <c r="J39" s="444"/>
    </row>
    <row r="40" spans="1:10" s="436" customFormat="1" ht="23.25" customHeight="1">
      <c r="A40" s="453" t="s">
        <v>676</v>
      </c>
      <c r="B40" s="454">
        <v>30</v>
      </c>
      <c r="C40" s="455"/>
      <c r="D40" s="442">
        <v>2754387326</v>
      </c>
      <c r="E40" s="442">
        <v>9254344461</v>
      </c>
      <c r="F40" s="443"/>
      <c r="G40" s="443"/>
      <c r="H40" s="444"/>
      <c r="I40" s="444"/>
      <c r="J40" s="444"/>
    </row>
    <row r="41" spans="1:10" s="436" customFormat="1" ht="31.5">
      <c r="A41" s="458" t="s">
        <v>677</v>
      </c>
      <c r="B41" s="449">
        <v>40</v>
      </c>
      <c r="C41" s="450"/>
      <c r="D41" s="442">
        <v>-21047109854</v>
      </c>
      <c r="E41" s="459">
        <v>18051684166</v>
      </c>
      <c r="F41" s="443"/>
      <c r="G41" s="443"/>
      <c r="H41" s="444"/>
      <c r="I41" s="444"/>
      <c r="J41" s="444"/>
    </row>
    <row r="42" spans="1:10" s="436" customFormat="1" ht="23.25" customHeight="1">
      <c r="A42" s="458" t="s">
        <v>678</v>
      </c>
      <c r="B42" s="449">
        <v>50</v>
      </c>
      <c r="C42" s="460"/>
      <c r="D42" s="459">
        <v>25179571038</v>
      </c>
      <c r="E42" s="459">
        <v>7127886872</v>
      </c>
      <c r="F42" s="443"/>
      <c r="G42" s="443"/>
      <c r="H42" s="444"/>
      <c r="I42" s="444"/>
      <c r="J42" s="444"/>
    </row>
    <row r="43" spans="1:10" s="436" customFormat="1" ht="23.25" customHeight="1">
      <c r="A43" s="448" t="s">
        <v>679</v>
      </c>
      <c r="B43" s="449">
        <v>51</v>
      </c>
      <c r="C43" s="450"/>
      <c r="D43" s="461">
        <v>25179571038</v>
      </c>
      <c r="E43" s="461">
        <v>7127886872</v>
      </c>
      <c r="F43" s="443"/>
      <c r="G43" s="443"/>
      <c r="H43" s="444"/>
      <c r="I43" s="444"/>
      <c r="J43" s="444"/>
    </row>
    <row r="44" spans="1:10" s="436" customFormat="1" ht="23.25" customHeight="1">
      <c r="A44" s="448" t="s">
        <v>680</v>
      </c>
      <c r="B44" s="449">
        <v>52</v>
      </c>
      <c r="C44" s="460"/>
      <c r="D44" s="461">
        <v>23708061560</v>
      </c>
      <c r="E44" s="461">
        <v>1955049582</v>
      </c>
      <c r="F44" s="443"/>
      <c r="G44" s="443"/>
      <c r="H44" s="444"/>
      <c r="I44" s="444"/>
      <c r="J44" s="444"/>
    </row>
    <row r="45" spans="1:10" s="436" customFormat="1" ht="23.25" customHeight="1">
      <c r="A45" s="448" t="s">
        <v>681</v>
      </c>
      <c r="B45" s="449">
        <v>52.1</v>
      </c>
      <c r="C45" s="460"/>
      <c r="D45" s="447"/>
      <c r="E45" s="447">
        <v>1500000000</v>
      </c>
      <c r="F45" s="443"/>
      <c r="G45" s="443"/>
      <c r="H45" s="444"/>
      <c r="I45" s="444"/>
      <c r="J45" s="444"/>
    </row>
    <row r="46" spans="1:10" s="436" customFormat="1" ht="23.25" customHeight="1">
      <c r="A46" s="462" t="s">
        <v>682</v>
      </c>
      <c r="B46" s="449">
        <v>53</v>
      </c>
      <c r="C46" s="463"/>
      <c r="D46" s="447">
        <v>214657692</v>
      </c>
      <c r="E46" s="464">
        <v>46723615</v>
      </c>
      <c r="F46" s="443"/>
      <c r="G46" s="443"/>
      <c r="H46" s="444"/>
      <c r="I46" s="444"/>
      <c r="J46" s="444"/>
    </row>
    <row r="47" spans="1:10" s="436" customFormat="1" ht="23.25" customHeight="1">
      <c r="A47" s="462" t="s">
        <v>683</v>
      </c>
      <c r="B47" s="449">
        <v>54</v>
      </c>
      <c r="C47" s="463"/>
      <c r="D47" s="447">
        <v>1256851786</v>
      </c>
      <c r="E47" s="459">
        <v>3626113675</v>
      </c>
      <c r="F47" s="443"/>
      <c r="G47" s="443"/>
      <c r="H47" s="444"/>
      <c r="I47" s="444"/>
      <c r="J47" s="444"/>
    </row>
    <row r="48" spans="1:10" s="436" customFormat="1" ht="23.25" customHeight="1">
      <c r="A48" s="458" t="s">
        <v>684</v>
      </c>
      <c r="B48" s="449">
        <v>55</v>
      </c>
      <c r="C48" s="465"/>
      <c r="D48" s="459">
        <v>4132461184</v>
      </c>
      <c r="E48" s="459">
        <v>25179571038</v>
      </c>
      <c r="F48" s="443"/>
      <c r="G48" s="443"/>
      <c r="H48" s="444"/>
      <c r="I48" s="444"/>
      <c r="J48" s="444"/>
    </row>
    <row r="49" spans="1:10" s="436" customFormat="1" ht="23.25" customHeight="1">
      <c r="A49" s="448" t="s">
        <v>685</v>
      </c>
      <c r="B49" s="449">
        <v>56</v>
      </c>
      <c r="C49" s="450"/>
      <c r="D49" s="461">
        <v>4132461184</v>
      </c>
      <c r="E49" s="447">
        <v>25179571038</v>
      </c>
      <c r="F49" s="443"/>
      <c r="G49" s="443"/>
      <c r="H49" s="444"/>
      <c r="I49" s="444"/>
      <c r="J49" s="444"/>
    </row>
    <row r="50" spans="1:10" s="436" customFormat="1" ht="23.25" customHeight="1">
      <c r="A50" s="448" t="s">
        <v>680</v>
      </c>
      <c r="B50" s="449">
        <v>57</v>
      </c>
      <c r="C50" s="463"/>
      <c r="D50" s="466">
        <v>4047301069</v>
      </c>
      <c r="E50" s="442">
        <v>23708061560</v>
      </c>
      <c r="F50" s="443"/>
      <c r="G50" s="443"/>
      <c r="H50" s="444"/>
      <c r="I50" s="444"/>
      <c r="J50" s="444"/>
    </row>
    <row r="51" spans="1:10" s="436" customFormat="1" ht="23.25" customHeight="1">
      <c r="A51" s="448" t="s">
        <v>681</v>
      </c>
      <c r="B51" s="449">
        <v>57.1</v>
      </c>
      <c r="C51" s="463"/>
      <c r="D51" s="466"/>
      <c r="E51" s="442"/>
      <c r="F51" s="443"/>
      <c r="G51" s="443"/>
      <c r="H51" s="444"/>
      <c r="I51" s="444"/>
      <c r="J51" s="444"/>
    </row>
    <row r="52" spans="1:10" s="436" customFormat="1" ht="23.25" customHeight="1">
      <c r="A52" s="448" t="s">
        <v>682</v>
      </c>
      <c r="B52" s="449">
        <v>58</v>
      </c>
      <c r="C52" s="463"/>
      <c r="D52" s="467">
        <v>85160115</v>
      </c>
      <c r="E52" s="447">
        <v>214657692</v>
      </c>
      <c r="F52" s="443"/>
      <c r="G52" s="443"/>
      <c r="H52" s="444"/>
      <c r="I52" s="444"/>
      <c r="J52" s="444"/>
    </row>
    <row r="53" spans="1:10" s="436" customFormat="1" ht="23.25" customHeight="1">
      <c r="A53" s="462" t="s">
        <v>683</v>
      </c>
      <c r="B53" s="449">
        <v>59</v>
      </c>
      <c r="C53" s="463"/>
      <c r="D53" s="468"/>
      <c r="E53" s="464">
        <v>1256851786</v>
      </c>
      <c r="F53" s="443"/>
      <c r="G53" s="443"/>
      <c r="H53" s="444"/>
      <c r="I53" s="444"/>
      <c r="J53" s="444"/>
    </row>
    <row r="54" spans="1:10" s="436" customFormat="1" ht="23.25" customHeight="1">
      <c r="A54" s="458" t="s">
        <v>686</v>
      </c>
      <c r="B54" s="449">
        <v>60</v>
      </c>
      <c r="C54" s="460"/>
      <c r="D54" s="469">
        <v>-21047109854</v>
      </c>
      <c r="E54" s="459">
        <v>18051684166</v>
      </c>
      <c r="F54" s="443"/>
      <c r="G54" s="443"/>
      <c r="H54" s="444"/>
      <c r="I54" s="444"/>
      <c r="J54" s="444"/>
    </row>
    <row r="55" spans="1:10" s="436" customFormat="1" ht="23.25" customHeight="1">
      <c r="A55" s="458" t="s">
        <v>687</v>
      </c>
      <c r="B55" s="449">
        <v>80</v>
      </c>
      <c r="C55" s="450"/>
      <c r="D55" s="470"/>
      <c r="E55" s="471"/>
      <c r="F55" s="435"/>
      <c r="G55" s="444"/>
      <c r="H55" s="444"/>
    </row>
    <row r="56" spans="1:10" s="436" customFormat="1" ht="29.25" customHeight="1">
      <c r="A56" s="433"/>
      <c r="B56" s="433"/>
      <c r="C56" s="433"/>
      <c r="D56" s="472"/>
      <c r="E56" s="433"/>
      <c r="F56" s="435"/>
      <c r="G56" s="444"/>
      <c r="H56" s="444"/>
    </row>
    <row r="57" spans="1:10" s="436" customFormat="1">
      <c r="A57" s="473"/>
      <c r="B57" s="474"/>
      <c r="C57" s="474"/>
      <c r="D57" s="475"/>
      <c r="E57" s="475"/>
      <c r="F57" s="435"/>
    </row>
    <row r="58" spans="1:10" s="436" customFormat="1">
      <c r="A58" s="476" t="s">
        <v>691</v>
      </c>
      <c r="B58" s="477"/>
      <c r="C58" s="478" t="s">
        <v>692</v>
      </c>
      <c r="D58" s="478"/>
      <c r="E58" s="435"/>
    </row>
    <row r="59" spans="1:10" s="436" customFormat="1">
      <c r="A59" s="479" t="s">
        <v>176</v>
      </c>
      <c r="B59" s="477"/>
      <c r="C59" s="480" t="s">
        <v>177</v>
      </c>
      <c r="D59" s="480"/>
      <c r="E59" s="435"/>
    </row>
    <row r="60" spans="1:10" s="436" customFormat="1">
      <c r="A60" s="481"/>
      <c r="B60" s="477"/>
      <c r="C60" s="482"/>
      <c r="D60" s="482"/>
      <c r="E60" s="482"/>
      <c r="F60" s="435"/>
    </row>
    <row r="61" spans="1:10" s="436" customFormat="1">
      <c r="A61" s="481"/>
      <c r="B61" s="477"/>
      <c r="C61" s="482"/>
      <c r="D61" s="482"/>
      <c r="E61" s="482"/>
      <c r="F61" s="435"/>
    </row>
    <row r="62" spans="1:10" s="436" customFormat="1">
      <c r="A62" s="481"/>
      <c r="B62" s="477"/>
      <c r="C62" s="482"/>
      <c r="D62" s="482"/>
      <c r="E62" s="482"/>
      <c r="F62" s="435"/>
    </row>
    <row r="63" spans="1:10" s="436" customFormat="1">
      <c r="A63" s="481"/>
      <c r="B63" s="477"/>
      <c r="C63" s="482"/>
      <c r="D63" s="482"/>
      <c r="E63" s="482"/>
      <c r="F63" s="435"/>
    </row>
    <row r="64" spans="1:10" s="436" customFormat="1">
      <c r="A64" s="481"/>
      <c r="B64" s="477"/>
      <c r="C64" s="482"/>
      <c r="D64" s="482"/>
      <c r="E64" s="482"/>
      <c r="F64" s="435"/>
    </row>
    <row r="65" spans="1:16" s="436" customFormat="1">
      <c r="A65" s="481"/>
      <c r="B65" s="477"/>
      <c r="C65" s="482"/>
      <c r="D65" s="482"/>
      <c r="E65" s="482"/>
      <c r="F65" s="435"/>
    </row>
    <row r="66" spans="1:16" s="436" customFormat="1">
      <c r="A66" s="483"/>
      <c r="B66" s="484"/>
      <c r="C66" s="485"/>
      <c r="D66" s="483"/>
      <c r="E66" s="485"/>
      <c r="F66" s="435"/>
    </row>
    <row r="67" spans="1:16" s="436" customFormat="1">
      <c r="A67" s="476" t="s">
        <v>237</v>
      </c>
      <c r="B67" s="477"/>
      <c r="C67" s="486" t="s">
        <v>475</v>
      </c>
      <c r="D67" s="478"/>
      <c r="F67" s="435"/>
    </row>
    <row r="68" spans="1:16" s="34" customFormat="1">
      <c r="A68" s="25" t="s">
        <v>629</v>
      </c>
      <c r="B68" s="1"/>
      <c r="C68" s="35"/>
      <c r="D68" s="27"/>
      <c r="J68" s="510"/>
      <c r="K68" s="511"/>
      <c r="O68" s="375"/>
      <c r="P68" s="375"/>
    </row>
    <row r="69" spans="1:16" s="34" customFormat="1">
      <c r="A69" s="1" t="s">
        <v>238</v>
      </c>
      <c r="B69" s="1"/>
      <c r="C69" s="35"/>
      <c r="D69" s="26"/>
      <c r="J69" s="510"/>
      <c r="K69" s="510"/>
      <c r="O69" s="375"/>
      <c r="P69" s="375"/>
    </row>
    <row r="70" spans="1:16" s="436" customFormat="1">
      <c r="A70" s="487"/>
      <c r="B70" s="474"/>
      <c r="E70" s="488"/>
      <c r="F70" s="435"/>
    </row>
    <row r="71" spans="1:16" s="436" customFormat="1">
      <c r="A71" s="487"/>
      <c r="B71" s="474"/>
      <c r="E71" s="488"/>
      <c r="F71" s="435"/>
    </row>
    <row r="72" spans="1:16" s="436" customFormat="1">
      <c r="A72" s="518"/>
      <c r="B72" s="518"/>
      <c r="C72" s="489"/>
      <c r="D72" s="518"/>
      <c r="E72" s="518"/>
      <c r="F72" s="435"/>
    </row>
    <row r="73" spans="1:16" s="436" customFormat="1">
      <c r="A73" s="519"/>
      <c r="B73" s="519"/>
      <c r="C73" s="490"/>
      <c r="D73" s="519"/>
      <c r="E73" s="519"/>
      <c r="F73" s="435"/>
    </row>
    <row r="74" spans="1:16" s="436" customFormat="1">
      <c r="A74" s="515"/>
      <c r="B74" s="515"/>
      <c r="C74" s="491"/>
      <c r="D74" s="516"/>
      <c r="E74" s="516"/>
      <c r="F74" s="435"/>
    </row>
    <row r="75" spans="1:16" s="436" customFormat="1">
      <c r="B75" s="492"/>
      <c r="F75" s="435"/>
    </row>
    <row r="76" spans="1:16" s="436" customFormat="1">
      <c r="B76" s="492"/>
      <c r="F76" s="435"/>
    </row>
    <row r="77" spans="1:16" s="436" customFormat="1">
      <c r="B77" s="492"/>
      <c r="F77" s="435"/>
    </row>
    <row r="78" spans="1:16" s="436" customFormat="1">
      <c r="B78" s="492"/>
      <c r="F78" s="435"/>
    </row>
    <row r="79" spans="1:16" s="436" customFormat="1">
      <c r="B79" s="492"/>
      <c r="F79" s="435"/>
    </row>
    <row r="80" spans="1:16" s="436" customFormat="1">
      <c r="B80" s="492"/>
      <c r="F80" s="435"/>
    </row>
    <row r="81" spans="2:6" s="436" customFormat="1">
      <c r="B81" s="492"/>
      <c r="F81" s="435"/>
    </row>
    <row r="82" spans="2:6" s="436" customFormat="1">
      <c r="B82" s="492"/>
      <c r="F82" s="435"/>
    </row>
    <row r="83" spans="2:6" s="436" customFormat="1">
      <c r="B83" s="492"/>
      <c r="F83" s="435"/>
    </row>
    <row r="84" spans="2:6" s="436" customFormat="1">
      <c r="B84" s="492"/>
      <c r="F84" s="435"/>
    </row>
    <row r="85" spans="2:6" s="436" customFormat="1">
      <c r="B85" s="492"/>
      <c r="F85" s="435"/>
    </row>
    <row r="86" spans="2:6" s="436" customFormat="1">
      <c r="B86" s="492"/>
      <c r="F86" s="435"/>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scale="77"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zoomScaleNormal="100" zoomScaleSheetLayoutView="85" workbookViewId="0">
      <selection activeCell="D45" sqref="D45"/>
    </sheetView>
  </sheetViews>
  <sheetFormatPr defaultColWidth="9.140625" defaultRowHeight="12.75"/>
  <cols>
    <col min="1" max="1" width="49.28515625" style="1" customWidth="1"/>
    <col min="2" max="2" width="14.28515625" style="1" customWidth="1"/>
    <col min="3" max="3" width="9.140625" style="1"/>
    <col min="4" max="4" width="21.5703125" style="247" customWidth="1"/>
    <col min="5" max="5" width="22.140625" style="247" customWidth="1"/>
    <col min="6" max="6" width="20.42578125" style="247" customWidth="1"/>
    <col min="7" max="7" width="18.42578125" style="247" customWidth="1"/>
    <col min="8" max="8" width="19.7109375" style="245" customWidth="1"/>
    <col min="9" max="9" width="12.85546875" style="245" customWidth="1"/>
    <col min="10" max="10" width="14.7109375" style="245" customWidth="1"/>
    <col min="11" max="12" width="12.85546875" style="245" customWidth="1"/>
    <col min="13" max="13" width="17.5703125" style="245" customWidth="1"/>
    <col min="14" max="14" width="17.5703125" style="245" bestFit="1" customWidth="1"/>
    <col min="15" max="15" width="21.140625" style="245" customWidth="1"/>
    <col min="16" max="16" width="13.42578125" style="24" bestFit="1" customWidth="1"/>
    <col min="17" max="16384" width="9.140625" style="1"/>
  </cols>
  <sheetData>
    <row r="1" spans="1:19" ht="23.25" customHeight="1">
      <c r="A1" s="527" t="s">
        <v>233</v>
      </c>
      <c r="B1" s="527"/>
      <c r="C1" s="527"/>
      <c r="D1" s="527"/>
      <c r="E1" s="527"/>
      <c r="F1" s="527"/>
      <c r="G1" s="527"/>
    </row>
    <row r="2" spans="1:19" ht="27.75" customHeight="1">
      <c r="A2" s="528" t="s">
        <v>171</v>
      </c>
      <c r="B2" s="528"/>
      <c r="C2" s="528"/>
      <c r="D2" s="528"/>
      <c r="E2" s="528"/>
      <c r="F2" s="528"/>
      <c r="G2" s="528"/>
    </row>
    <row r="3" spans="1:19">
      <c r="A3" s="529" t="s">
        <v>172</v>
      </c>
      <c r="B3" s="529"/>
      <c r="C3" s="529"/>
      <c r="D3" s="529"/>
      <c r="E3" s="529"/>
      <c r="F3" s="529"/>
      <c r="G3" s="529"/>
    </row>
    <row r="4" spans="1:19" ht="18.75" customHeight="1">
      <c r="A4" s="529"/>
      <c r="B4" s="529"/>
      <c r="C4" s="529"/>
      <c r="D4" s="529"/>
      <c r="E4" s="529"/>
      <c r="F4" s="529"/>
      <c r="G4" s="529"/>
    </row>
    <row r="5" spans="1:19">
      <c r="A5" s="530" t="str">
        <f>'ngay thang'!B10</f>
        <v>Quý 4 năm 2023/Quarter 4 2023</v>
      </c>
      <c r="B5" s="530"/>
      <c r="C5" s="530"/>
      <c r="D5" s="530"/>
      <c r="E5" s="530"/>
      <c r="F5" s="530"/>
      <c r="G5" s="530"/>
    </row>
    <row r="6" spans="1:19">
      <c r="A6" s="246"/>
      <c r="B6" s="246"/>
      <c r="C6" s="246"/>
      <c r="D6" s="246"/>
      <c r="E6" s="246"/>
      <c r="F6" s="246"/>
    </row>
    <row r="7" spans="1:19" ht="30" customHeight="1">
      <c r="A7" s="240" t="s">
        <v>243</v>
      </c>
      <c r="B7" s="526" t="s">
        <v>474</v>
      </c>
      <c r="C7" s="526"/>
      <c r="D7" s="526"/>
      <c r="E7" s="526"/>
      <c r="F7" s="248"/>
      <c r="G7" s="248"/>
    </row>
    <row r="8" spans="1:19" ht="30" customHeight="1">
      <c r="A8" s="239" t="s">
        <v>242</v>
      </c>
      <c r="B8" s="525" t="s">
        <v>244</v>
      </c>
      <c r="C8" s="525"/>
      <c r="D8" s="525"/>
      <c r="E8" s="525"/>
      <c r="F8" s="249"/>
      <c r="G8" s="249"/>
    </row>
    <row r="9" spans="1:19" ht="30" customHeight="1">
      <c r="A9" s="240" t="s">
        <v>245</v>
      </c>
      <c r="B9" s="526" t="s">
        <v>645</v>
      </c>
      <c r="C9" s="526"/>
      <c r="D9" s="526"/>
      <c r="E9" s="526"/>
      <c r="F9" s="248"/>
      <c r="G9" s="248"/>
    </row>
    <row r="10" spans="1:19" ht="30" customHeight="1">
      <c r="A10" s="239" t="s">
        <v>246</v>
      </c>
      <c r="B10" s="525" t="str">
        <f>'ngay thang'!B14</f>
        <v>Ngày 10 tháng 1 năm 2024
10 Jan 2024</v>
      </c>
      <c r="C10" s="525"/>
      <c r="D10" s="525"/>
      <c r="E10" s="525"/>
      <c r="F10" s="249"/>
      <c r="G10" s="249"/>
    </row>
    <row r="12" spans="1:19" ht="33.75" customHeight="1">
      <c r="A12" s="533" t="s">
        <v>173</v>
      </c>
      <c r="B12" s="533" t="s">
        <v>174</v>
      </c>
      <c r="C12" s="533" t="s">
        <v>175</v>
      </c>
      <c r="D12" s="531" t="s">
        <v>646</v>
      </c>
      <c r="E12" s="532"/>
      <c r="F12" s="531" t="s">
        <v>642</v>
      </c>
      <c r="G12" s="532"/>
    </row>
    <row r="13" spans="1:19" ht="53.25" customHeight="1">
      <c r="A13" s="534"/>
      <c r="B13" s="534"/>
      <c r="C13" s="534"/>
      <c r="D13" s="250" t="s">
        <v>306</v>
      </c>
      <c r="E13" s="250" t="s">
        <v>307</v>
      </c>
      <c r="F13" s="250" t="s">
        <v>308</v>
      </c>
      <c r="G13" s="250" t="s">
        <v>309</v>
      </c>
      <c r="Q13" s="251"/>
      <c r="R13" s="251"/>
      <c r="S13" s="251"/>
    </row>
    <row r="14" spans="1:19" ht="25.5">
      <c r="A14" s="252" t="s">
        <v>310</v>
      </c>
      <c r="B14" s="222" t="s">
        <v>16</v>
      </c>
      <c r="C14" s="222"/>
      <c r="D14" s="253">
        <v>1174797493</v>
      </c>
      <c r="E14" s="253">
        <v>5722568190</v>
      </c>
      <c r="F14" s="253">
        <v>-840514294</v>
      </c>
      <c r="G14" s="253">
        <v>-840514294</v>
      </c>
      <c r="H14" s="422"/>
      <c r="I14" s="422"/>
      <c r="J14" s="270"/>
      <c r="K14" s="270"/>
      <c r="L14" s="270"/>
      <c r="M14" s="270"/>
      <c r="N14" s="270"/>
      <c r="O14" s="270"/>
      <c r="P14" s="254"/>
      <c r="Q14" s="255"/>
    </row>
    <row r="15" spans="1:19" ht="25.5">
      <c r="A15" s="256" t="s">
        <v>311</v>
      </c>
      <c r="B15" s="222" t="s">
        <v>17</v>
      </c>
      <c r="C15" s="222"/>
      <c r="D15" s="257"/>
      <c r="E15" s="257">
        <v>782950000</v>
      </c>
      <c r="F15" s="257">
        <v>12000000</v>
      </c>
      <c r="G15" s="257">
        <v>12000000</v>
      </c>
      <c r="H15" s="422"/>
      <c r="I15" s="270"/>
      <c r="J15" s="270"/>
      <c r="K15" s="270"/>
      <c r="L15" s="270"/>
      <c r="M15" s="270"/>
      <c r="N15" s="270"/>
      <c r="O15" s="270"/>
      <c r="P15" s="254"/>
      <c r="Q15" s="255"/>
    </row>
    <row r="16" spans="1:19" ht="25.5">
      <c r="A16" s="256" t="s">
        <v>312</v>
      </c>
      <c r="B16" s="222" t="s">
        <v>18</v>
      </c>
      <c r="C16" s="222"/>
      <c r="D16" s="257">
        <v>8779093</v>
      </c>
      <c r="E16" s="257">
        <v>215505890</v>
      </c>
      <c r="F16" s="257">
        <v>190650706</v>
      </c>
      <c r="G16" s="257">
        <v>190650706</v>
      </c>
      <c r="H16" s="422"/>
      <c r="I16" s="270"/>
      <c r="J16" s="270"/>
      <c r="K16" s="270"/>
      <c r="L16" s="270"/>
      <c r="M16" s="270"/>
      <c r="N16" s="270"/>
      <c r="O16" s="270"/>
      <c r="P16" s="254"/>
      <c r="Q16" s="255"/>
    </row>
    <row r="17" spans="1:19" ht="25.5">
      <c r="A17" s="256" t="s">
        <v>313</v>
      </c>
      <c r="B17" s="222" t="s">
        <v>27</v>
      </c>
      <c r="C17" s="222"/>
      <c r="D17" s="257">
        <v>-1708213744</v>
      </c>
      <c r="E17" s="257">
        <v>818620189</v>
      </c>
      <c r="F17" s="257">
        <v>-1184220776</v>
      </c>
      <c r="G17" s="257">
        <v>-1184220776</v>
      </c>
      <c r="H17" s="422"/>
      <c r="I17" s="270"/>
      <c r="J17" s="270"/>
      <c r="K17" s="270"/>
      <c r="L17" s="270"/>
      <c r="M17" s="270"/>
      <c r="N17" s="270"/>
      <c r="O17" s="270"/>
      <c r="P17" s="254"/>
      <c r="Q17" s="255"/>
    </row>
    <row r="18" spans="1:19" ht="43.5" customHeight="1">
      <c r="A18" s="256" t="s">
        <v>314</v>
      </c>
      <c r="B18" s="222" t="s">
        <v>28</v>
      </c>
      <c r="C18" s="222"/>
      <c r="D18" s="257">
        <v>2874232144</v>
      </c>
      <c r="E18" s="257">
        <v>3905492111</v>
      </c>
      <c r="F18" s="257">
        <v>141055776</v>
      </c>
      <c r="G18" s="257">
        <v>141055776</v>
      </c>
      <c r="H18" s="422"/>
      <c r="I18" s="422"/>
      <c r="J18" s="270"/>
      <c r="K18" s="270"/>
      <c r="L18" s="270"/>
      <c r="M18" s="270"/>
      <c r="N18" s="270"/>
      <c r="O18" s="270"/>
      <c r="P18" s="254"/>
      <c r="Q18" s="255"/>
    </row>
    <row r="19" spans="1:19" ht="25.5">
      <c r="A19" s="256" t="s">
        <v>315</v>
      </c>
      <c r="B19" s="222" t="s">
        <v>29</v>
      </c>
      <c r="C19" s="222"/>
      <c r="D19" s="257"/>
      <c r="E19" s="257"/>
      <c r="F19" s="257"/>
      <c r="G19" s="257"/>
      <c r="J19" s="270"/>
      <c r="K19" s="270"/>
      <c r="L19" s="270"/>
      <c r="M19" s="270"/>
      <c r="N19" s="270"/>
      <c r="O19" s="270"/>
      <c r="P19" s="254"/>
      <c r="Q19" s="255"/>
    </row>
    <row r="20" spans="1:19" ht="40.5" customHeight="1">
      <c r="A20" s="256" t="s">
        <v>316</v>
      </c>
      <c r="B20" s="222" t="s">
        <v>30</v>
      </c>
      <c r="C20" s="222"/>
      <c r="D20" s="257"/>
      <c r="E20" s="257"/>
      <c r="F20" s="257"/>
      <c r="G20" s="257"/>
      <c r="J20" s="270"/>
      <c r="K20" s="270"/>
      <c r="L20" s="270"/>
      <c r="M20" s="270"/>
      <c r="N20" s="270"/>
      <c r="O20" s="270"/>
      <c r="P20" s="254"/>
      <c r="Q20" s="255"/>
    </row>
    <row r="21" spans="1:19" ht="25.5">
      <c r="A21" s="256" t="s">
        <v>317</v>
      </c>
      <c r="B21" s="222" t="s">
        <v>31</v>
      </c>
      <c r="C21" s="222"/>
      <c r="D21" s="257"/>
      <c r="E21" s="257"/>
      <c r="F21" s="257"/>
      <c r="G21" s="257"/>
      <c r="J21" s="270"/>
      <c r="K21" s="270"/>
      <c r="L21" s="270"/>
      <c r="M21" s="270"/>
      <c r="N21" s="270"/>
      <c r="O21" s="270"/>
      <c r="P21" s="254"/>
      <c r="Q21" s="255"/>
    </row>
    <row r="22" spans="1:19" ht="63.75">
      <c r="A22" s="256" t="s">
        <v>318</v>
      </c>
      <c r="B22" s="222" t="s">
        <v>32</v>
      </c>
      <c r="C22" s="222"/>
      <c r="D22" s="257"/>
      <c r="E22" s="257"/>
      <c r="F22" s="257"/>
      <c r="G22" s="257"/>
      <c r="J22" s="270"/>
      <c r="K22" s="270"/>
      <c r="L22" s="270"/>
      <c r="M22" s="270"/>
      <c r="N22" s="270"/>
      <c r="O22" s="270"/>
      <c r="P22" s="254"/>
      <c r="Q22" s="255"/>
    </row>
    <row r="23" spans="1:19" ht="25.5">
      <c r="A23" s="252" t="s">
        <v>319</v>
      </c>
      <c r="B23" s="222" t="s">
        <v>26</v>
      </c>
      <c r="C23" s="222"/>
      <c r="D23" s="258">
        <v>113639243</v>
      </c>
      <c r="E23" s="258">
        <v>456650208</v>
      </c>
      <c r="F23" s="253">
        <v>77493710</v>
      </c>
      <c r="G23" s="253">
        <v>77493710</v>
      </c>
      <c r="H23" s="422"/>
      <c r="I23" s="422"/>
      <c r="J23" s="270"/>
      <c r="K23" s="270"/>
      <c r="L23" s="270"/>
      <c r="M23" s="270"/>
      <c r="N23" s="270"/>
      <c r="O23" s="270"/>
      <c r="P23" s="254"/>
      <c r="Q23" s="255"/>
    </row>
    <row r="24" spans="1:19" ht="25.5">
      <c r="A24" s="256" t="s">
        <v>320</v>
      </c>
      <c r="B24" s="222" t="s">
        <v>25</v>
      </c>
      <c r="C24" s="222"/>
      <c r="D24" s="259">
        <v>113639243</v>
      </c>
      <c r="E24" s="259">
        <v>456650208</v>
      </c>
      <c r="F24" s="260">
        <v>77493710</v>
      </c>
      <c r="G24" s="260">
        <v>77493710</v>
      </c>
      <c r="H24" s="422"/>
      <c r="I24" s="422"/>
      <c r="J24" s="270"/>
      <c r="K24" s="270"/>
      <c r="L24" s="270"/>
      <c r="M24" s="270"/>
      <c r="N24" s="270"/>
      <c r="O24" s="270"/>
      <c r="P24" s="254"/>
      <c r="Q24" s="255"/>
    </row>
    <row r="25" spans="1:19" ht="51">
      <c r="A25" s="256" t="s">
        <v>321</v>
      </c>
      <c r="B25" s="222" t="s">
        <v>24</v>
      </c>
      <c r="C25" s="222"/>
      <c r="D25" s="257"/>
      <c r="E25" s="257"/>
      <c r="F25" s="257"/>
      <c r="G25" s="257"/>
      <c r="J25" s="270"/>
      <c r="K25" s="270"/>
      <c r="L25" s="270"/>
      <c r="M25" s="270"/>
      <c r="N25" s="270"/>
      <c r="O25" s="270"/>
      <c r="P25" s="254"/>
      <c r="Q25" s="255"/>
    </row>
    <row r="26" spans="1:19" ht="25.5" customHeight="1">
      <c r="A26" s="256" t="s">
        <v>322</v>
      </c>
      <c r="B26" s="222" t="s">
        <v>23</v>
      </c>
      <c r="C26" s="222"/>
      <c r="D26" s="257"/>
      <c r="E26" s="257"/>
      <c r="F26" s="257"/>
      <c r="G26" s="257"/>
      <c r="J26" s="270"/>
      <c r="K26" s="270"/>
      <c r="L26" s="270"/>
      <c r="M26" s="270"/>
      <c r="N26" s="270"/>
      <c r="O26" s="270"/>
      <c r="P26" s="254"/>
      <c r="Q26" s="255"/>
    </row>
    <row r="27" spans="1:19" ht="51">
      <c r="A27" s="256" t="s">
        <v>323</v>
      </c>
      <c r="B27" s="222" t="s">
        <v>22</v>
      </c>
      <c r="C27" s="222"/>
      <c r="D27" s="257"/>
      <c r="E27" s="257"/>
      <c r="F27" s="257"/>
      <c r="G27" s="257"/>
      <c r="J27" s="270"/>
      <c r="K27" s="270"/>
      <c r="L27" s="270"/>
      <c r="M27" s="270"/>
      <c r="N27" s="270"/>
      <c r="O27" s="270"/>
      <c r="P27" s="254"/>
      <c r="Q27" s="255"/>
    </row>
    <row r="28" spans="1:19" ht="25.5">
      <c r="A28" s="256" t="s">
        <v>324</v>
      </c>
      <c r="B28" s="222" t="s">
        <v>33</v>
      </c>
      <c r="C28" s="222"/>
      <c r="D28" s="257"/>
      <c r="E28" s="257"/>
      <c r="F28" s="257"/>
      <c r="G28" s="257"/>
      <c r="J28" s="270"/>
      <c r="K28" s="270"/>
      <c r="L28" s="270"/>
      <c r="M28" s="270"/>
      <c r="N28" s="270"/>
      <c r="O28" s="270"/>
      <c r="P28" s="254"/>
      <c r="Q28" s="255"/>
    </row>
    <row r="29" spans="1:19" ht="25.5">
      <c r="A29" s="252" t="s">
        <v>325</v>
      </c>
      <c r="B29" s="223" t="s">
        <v>34</v>
      </c>
      <c r="C29" s="223"/>
      <c r="D29" s="253">
        <v>458383132</v>
      </c>
      <c r="E29" s="253">
        <v>1758468377</v>
      </c>
      <c r="F29" s="253">
        <v>252665297</v>
      </c>
      <c r="G29" s="253">
        <v>252665297</v>
      </c>
      <c r="H29" s="422"/>
      <c r="I29" s="422"/>
      <c r="J29" s="270"/>
      <c r="K29" s="270"/>
      <c r="L29" s="270"/>
      <c r="M29" s="270"/>
      <c r="N29" s="270"/>
      <c r="O29" s="270"/>
      <c r="P29" s="254"/>
      <c r="Q29" s="255"/>
    </row>
    <row r="30" spans="1:19" ht="25.5">
      <c r="A30" s="256" t="s">
        <v>326</v>
      </c>
      <c r="B30" s="222" t="s">
        <v>35</v>
      </c>
      <c r="C30" s="222"/>
      <c r="D30" s="257">
        <v>188059029</v>
      </c>
      <c r="E30" s="257">
        <v>666609883</v>
      </c>
      <c r="F30" s="257">
        <v>100321154</v>
      </c>
      <c r="G30" s="257">
        <v>100321154</v>
      </c>
      <c r="H30" s="422"/>
      <c r="I30" s="422"/>
      <c r="J30" s="270"/>
      <c r="K30" s="270"/>
      <c r="L30" s="270"/>
      <c r="M30" s="270"/>
      <c r="N30" s="270"/>
      <c r="O30" s="270"/>
      <c r="P30" s="254"/>
      <c r="Q30" s="255"/>
    </row>
    <row r="31" spans="1:19" ht="25.5">
      <c r="A31" s="256" t="s">
        <v>327</v>
      </c>
      <c r="B31" s="222" t="s">
        <v>36</v>
      </c>
      <c r="C31" s="222"/>
      <c r="D31" s="257">
        <v>99947821</v>
      </c>
      <c r="E31" s="257">
        <v>385419765</v>
      </c>
      <c r="F31" s="257">
        <v>57738905</v>
      </c>
      <c r="G31" s="257">
        <v>57738905</v>
      </c>
      <c r="H31" s="422"/>
      <c r="I31" s="270"/>
      <c r="J31" s="270"/>
      <c r="K31" s="270"/>
      <c r="L31" s="270"/>
      <c r="M31" s="270"/>
      <c r="N31" s="270"/>
      <c r="O31" s="270"/>
      <c r="P31" s="254"/>
      <c r="Q31" s="255"/>
      <c r="R31" s="251">
        <v>0</v>
      </c>
      <c r="S31" s="251">
        <v>0</v>
      </c>
    </row>
    <row r="32" spans="1:19" ht="25.5">
      <c r="A32" s="256" t="s">
        <v>328</v>
      </c>
      <c r="B32" s="222" t="s">
        <v>37</v>
      </c>
      <c r="C32" s="222"/>
      <c r="D32" s="257">
        <v>16500000</v>
      </c>
      <c r="E32" s="257">
        <v>66000000</v>
      </c>
      <c r="F32" s="257">
        <v>11000000</v>
      </c>
      <c r="G32" s="257">
        <v>11000000</v>
      </c>
      <c r="H32" s="422"/>
      <c r="I32" s="422"/>
      <c r="J32" s="270"/>
      <c r="K32" s="270"/>
      <c r="L32" s="270"/>
      <c r="M32" s="270"/>
      <c r="N32" s="270"/>
      <c r="O32" s="270"/>
      <c r="P32" s="254"/>
      <c r="Q32" s="255"/>
    </row>
    <row r="33" spans="1:17" ht="25.5">
      <c r="A33" s="256" t="s">
        <v>329</v>
      </c>
      <c r="B33" s="222" t="s">
        <v>38</v>
      </c>
      <c r="C33" s="222"/>
      <c r="D33" s="257">
        <v>49500000</v>
      </c>
      <c r="E33" s="257">
        <v>198000000</v>
      </c>
      <c r="F33" s="257">
        <v>33000000</v>
      </c>
      <c r="G33" s="257">
        <v>33000000</v>
      </c>
      <c r="H33" s="422"/>
      <c r="I33" s="422"/>
      <c r="J33" s="270"/>
      <c r="K33" s="270"/>
      <c r="L33" s="270"/>
      <c r="M33" s="270"/>
      <c r="N33" s="270"/>
      <c r="O33" s="270"/>
      <c r="P33" s="254"/>
      <c r="Q33" s="255"/>
    </row>
    <row r="34" spans="1:17" ht="25.5">
      <c r="A34" s="14" t="s">
        <v>330</v>
      </c>
      <c r="B34" s="222" t="s">
        <v>39</v>
      </c>
      <c r="C34" s="222"/>
      <c r="D34" s="257">
        <v>39600000</v>
      </c>
      <c r="E34" s="257">
        <v>158400000</v>
      </c>
      <c r="F34" s="257">
        <v>20240000</v>
      </c>
      <c r="G34" s="257">
        <v>20240000</v>
      </c>
      <c r="H34" s="422"/>
      <c r="I34" s="422"/>
      <c r="J34" s="270"/>
      <c r="K34" s="270"/>
      <c r="L34" s="270"/>
      <c r="M34" s="270"/>
      <c r="N34" s="270"/>
      <c r="O34" s="270"/>
      <c r="P34" s="254"/>
      <c r="Q34" s="255"/>
    </row>
    <row r="35" spans="1:17" ht="25.5">
      <c r="A35" s="256" t="s">
        <v>340</v>
      </c>
      <c r="B35" s="222">
        <v>20.6</v>
      </c>
      <c r="C35" s="222"/>
      <c r="D35" s="257">
        <v>45000000</v>
      </c>
      <c r="E35" s="257">
        <v>183387096</v>
      </c>
      <c r="F35" s="257">
        <v>30000000</v>
      </c>
      <c r="G35" s="257">
        <v>30000000</v>
      </c>
      <c r="H35" s="422"/>
      <c r="I35" s="422"/>
      <c r="J35" s="270"/>
      <c r="K35" s="270"/>
      <c r="L35" s="270"/>
      <c r="M35" s="270"/>
      <c r="N35" s="270"/>
      <c r="O35" s="270"/>
      <c r="P35" s="254"/>
      <c r="Q35" s="255"/>
    </row>
    <row r="36" spans="1:17" ht="25.5">
      <c r="A36" s="256" t="s">
        <v>469</v>
      </c>
      <c r="B36" s="222">
        <v>20.7</v>
      </c>
      <c r="C36" s="222"/>
      <c r="D36" s="257"/>
      <c r="E36" s="257"/>
      <c r="F36" s="257"/>
      <c r="G36" s="257"/>
      <c r="J36" s="270"/>
      <c r="K36" s="270"/>
      <c r="L36" s="270"/>
      <c r="M36" s="270"/>
      <c r="N36" s="270"/>
      <c r="O36" s="270"/>
      <c r="P36" s="254"/>
      <c r="Q36" s="255"/>
    </row>
    <row r="37" spans="1:17" ht="26.25" customHeight="1">
      <c r="A37" s="256" t="s">
        <v>470</v>
      </c>
      <c r="B37" s="222">
        <v>20.8</v>
      </c>
      <c r="C37" s="222"/>
      <c r="D37" s="257">
        <v>18437828</v>
      </c>
      <c r="E37" s="257">
        <v>86778000</v>
      </c>
      <c r="F37" s="257"/>
      <c r="G37" s="257"/>
      <c r="J37" s="270"/>
      <c r="K37" s="270"/>
      <c r="L37" s="270"/>
      <c r="M37" s="270"/>
      <c r="N37" s="270"/>
      <c r="O37" s="270"/>
      <c r="P37" s="254"/>
      <c r="Q37" s="255"/>
    </row>
    <row r="38" spans="1:17" ht="25.5">
      <c r="A38" s="256" t="s">
        <v>471</v>
      </c>
      <c r="B38" s="222">
        <v>20.9</v>
      </c>
      <c r="C38" s="222"/>
      <c r="D38" s="257"/>
      <c r="E38" s="257"/>
      <c r="F38" s="257"/>
      <c r="G38" s="257"/>
      <c r="J38" s="270"/>
      <c r="K38" s="270"/>
      <c r="L38" s="270"/>
      <c r="M38" s="270"/>
      <c r="N38" s="270"/>
      <c r="O38" s="270"/>
      <c r="P38" s="254"/>
      <c r="Q38" s="255"/>
    </row>
    <row r="39" spans="1:17" ht="25.5">
      <c r="A39" s="256" t="s">
        <v>472</v>
      </c>
      <c r="B39" s="261">
        <v>20.100000000000001</v>
      </c>
      <c r="C39" s="222"/>
      <c r="D39" s="257">
        <v>1338454</v>
      </c>
      <c r="E39" s="257">
        <v>13873633</v>
      </c>
      <c r="F39" s="257">
        <v>365238</v>
      </c>
      <c r="G39" s="257">
        <v>365238</v>
      </c>
      <c r="H39" s="422"/>
      <c r="I39" s="422"/>
      <c r="J39" s="270"/>
      <c r="K39" s="270"/>
      <c r="L39" s="270"/>
      <c r="M39" s="270"/>
      <c r="N39" s="270"/>
      <c r="O39" s="270"/>
      <c r="P39" s="254"/>
      <c r="Q39" s="255"/>
    </row>
    <row r="40" spans="1:17" ht="38.25" customHeight="1">
      <c r="A40" s="252" t="s">
        <v>331</v>
      </c>
      <c r="B40" s="262" t="s">
        <v>40</v>
      </c>
      <c r="C40" s="223"/>
      <c r="D40" s="258">
        <v>602775118</v>
      </c>
      <c r="E40" s="258">
        <v>3507449605</v>
      </c>
      <c r="F40" s="253">
        <v>-1170673301</v>
      </c>
      <c r="G40" s="253">
        <v>-1170673301</v>
      </c>
      <c r="H40" s="422"/>
      <c r="I40" s="422"/>
      <c r="J40" s="270"/>
      <c r="K40" s="270"/>
      <c r="L40" s="270"/>
      <c r="M40" s="270"/>
      <c r="N40" s="270"/>
      <c r="O40" s="270"/>
      <c r="P40" s="254"/>
      <c r="Q40" s="255"/>
    </row>
    <row r="41" spans="1:17" ht="25.5" customHeight="1">
      <c r="A41" s="252" t="s">
        <v>332</v>
      </c>
      <c r="B41" s="262" t="s">
        <v>41</v>
      </c>
      <c r="C41" s="223"/>
      <c r="D41" s="258"/>
      <c r="E41" s="258"/>
      <c r="F41" s="253"/>
      <c r="G41" s="253"/>
      <c r="J41" s="270"/>
      <c r="K41" s="270"/>
      <c r="L41" s="270"/>
      <c r="M41" s="270"/>
      <c r="N41" s="270"/>
      <c r="O41" s="270"/>
      <c r="P41" s="254"/>
      <c r="Q41" s="255"/>
    </row>
    <row r="42" spans="1:17" ht="25.5" customHeight="1">
      <c r="A42" s="256" t="s">
        <v>333</v>
      </c>
      <c r="B42" s="263" t="s">
        <v>42</v>
      </c>
      <c r="C42" s="222"/>
      <c r="D42" s="264"/>
      <c r="E42" s="264"/>
      <c r="F42" s="257"/>
      <c r="G42" s="257"/>
      <c r="J42" s="270"/>
      <c r="K42" s="270"/>
      <c r="L42" s="270"/>
      <c r="M42" s="270"/>
      <c r="N42" s="270"/>
      <c r="O42" s="270"/>
      <c r="P42" s="254"/>
      <c r="Q42" s="255"/>
    </row>
    <row r="43" spans="1:17" ht="25.5" customHeight="1">
      <c r="A43" s="256" t="s">
        <v>334</v>
      </c>
      <c r="B43" s="263" t="s">
        <v>43</v>
      </c>
      <c r="C43" s="222"/>
      <c r="D43" s="264"/>
      <c r="E43" s="264"/>
      <c r="F43" s="257"/>
      <c r="G43" s="257"/>
      <c r="J43" s="270"/>
      <c r="K43" s="270"/>
      <c r="L43" s="270"/>
      <c r="M43" s="270"/>
      <c r="N43" s="270"/>
      <c r="O43" s="270"/>
      <c r="P43" s="254"/>
      <c r="Q43" s="255"/>
    </row>
    <row r="44" spans="1:17" ht="25.5" customHeight="1">
      <c r="A44" s="252" t="s">
        <v>335</v>
      </c>
      <c r="B44" s="262" t="s">
        <v>21</v>
      </c>
      <c r="C44" s="223"/>
      <c r="D44" s="258">
        <v>602775118</v>
      </c>
      <c r="E44" s="258">
        <v>3507449605</v>
      </c>
      <c r="F44" s="253">
        <v>-1170673301</v>
      </c>
      <c r="G44" s="253">
        <v>-1170673301</v>
      </c>
      <c r="H44" s="422"/>
      <c r="I44" s="422"/>
      <c r="J44" s="270"/>
      <c r="K44" s="270"/>
      <c r="L44" s="270"/>
      <c r="M44" s="270"/>
      <c r="N44" s="270"/>
      <c r="O44" s="270"/>
      <c r="P44" s="254"/>
      <c r="Q44" s="255"/>
    </row>
    <row r="45" spans="1:17" ht="25.5">
      <c r="A45" s="256" t="s">
        <v>336</v>
      </c>
      <c r="B45" s="263" t="s">
        <v>20</v>
      </c>
      <c r="C45" s="222"/>
      <c r="D45" s="264">
        <v>-2271457026</v>
      </c>
      <c r="E45" s="264">
        <v>-398042506</v>
      </c>
      <c r="F45" s="257">
        <v>-1311729077</v>
      </c>
      <c r="G45" s="257">
        <v>-1311729077</v>
      </c>
      <c r="H45" s="422"/>
      <c r="I45" s="422"/>
      <c r="J45" s="270"/>
      <c r="K45" s="270"/>
      <c r="L45" s="270"/>
      <c r="M45" s="270"/>
      <c r="N45" s="270"/>
      <c r="O45" s="270"/>
      <c r="P45" s="254"/>
      <c r="Q45" s="255"/>
    </row>
    <row r="46" spans="1:17" ht="25.5">
      <c r="A46" s="256" t="s">
        <v>337</v>
      </c>
      <c r="B46" s="263" t="s">
        <v>19</v>
      </c>
      <c r="C46" s="222"/>
      <c r="D46" s="264">
        <v>2874232144</v>
      </c>
      <c r="E46" s="264">
        <v>3905492111</v>
      </c>
      <c r="F46" s="257">
        <v>141055776</v>
      </c>
      <c r="G46" s="257">
        <v>141055776</v>
      </c>
      <c r="H46" s="422"/>
      <c r="I46" s="422"/>
      <c r="J46" s="270"/>
      <c r="K46" s="270"/>
      <c r="L46" s="270"/>
      <c r="M46" s="270"/>
      <c r="N46" s="270"/>
      <c r="O46" s="270"/>
      <c r="P46" s="254"/>
      <c r="Q46" s="255"/>
    </row>
    <row r="47" spans="1:17" ht="25.5" customHeight="1">
      <c r="A47" s="252" t="s">
        <v>338</v>
      </c>
      <c r="B47" s="262" t="s">
        <v>44</v>
      </c>
      <c r="C47" s="223"/>
      <c r="D47" s="258"/>
      <c r="E47" s="258"/>
      <c r="F47" s="253"/>
      <c r="G47" s="253"/>
      <c r="J47" s="270"/>
      <c r="K47" s="270"/>
      <c r="L47" s="270"/>
      <c r="M47" s="270"/>
      <c r="N47" s="270"/>
      <c r="O47" s="270"/>
      <c r="P47" s="254"/>
      <c r="Q47" s="255"/>
    </row>
    <row r="48" spans="1:17" ht="25.5" customHeight="1">
      <c r="A48" s="252" t="s">
        <v>339</v>
      </c>
      <c r="B48" s="262" t="s">
        <v>45</v>
      </c>
      <c r="C48" s="223"/>
      <c r="D48" s="258">
        <v>602775118</v>
      </c>
      <c r="E48" s="258">
        <v>3507449605</v>
      </c>
      <c r="F48" s="253">
        <v>-1170673301</v>
      </c>
      <c r="G48" s="253">
        <v>-1170673301</v>
      </c>
      <c r="H48" s="422"/>
      <c r="I48" s="422"/>
      <c r="J48" s="270"/>
      <c r="K48" s="270"/>
      <c r="L48" s="270"/>
      <c r="M48" s="270"/>
      <c r="N48" s="270"/>
      <c r="O48" s="270"/>
      <c r="P48" s="254"/>
      <c r="Q48" s="255"/>
    </row>
    <row r="49" spans="1:16">
      <c r="A49" s="250"/>
      <c r="B49" s="250"/>
      <c r="C49" s="250"/>
      <c r="D49" s="250"/>
      <c r="E49" s="250"/>
      <c r="F49" s="250"/>
      <c r="G49" s="250"/>
      <c r="J49" s="270"/>
      <c r="K49" s="270"/>
      <c r="L49" s="270">
        <v>0</v>
      </c>
      <c r="M49" s="270">
        <v>0</v>
      </c>
      <c r="N49" s="270">
        <v>0</v>
      </c>
      <c r="O49" s="270">
        <v>0</v>
      </c>
    </row>
    <row r="51" spans="1:16" s="267" customFormat="1" ht="14.25">
      <c r="A51" s="476" t="s">
        <v>691</v>
      </c>
      <c r="B51" s="265"/>
      <c r="C51" s="26"/>
      <c r="D51" s="26"/>
      <c r="E51" s="478" t="s">
        <v>692</v>
      </c>
      <c r="F51" s="266"/>
      <c r="G51" s="266"/>
      <c r="H51" s="245"/>
      <c r="I51" s="245"/>
      <c r="J51" s="245"/>
      <c r="K51" s="245"/>
      <c r="L51" s="245"/>
      <c r="M51" s="245"/>
      <c r="N51" s="245"/>
      <c r="O51" s="245"/>
      <c r="P51" s="24"/>
    </row>
    <row r="52" spans="1:16" s="267" customFormat="1" ht="14.25">
      <c r="A52" s="265" t="s">
        <v>176</v>
      </c>
      <c r="B52" s="265"/>
      <c r="C52" s="26"/>
      <c r="D52" s="26"/>
      <c r="E52" s="26" t="s">
        <v>177</v>
      </c>
      <c r="F52" s="266"/>
      <c r="G52" s="266"/>
      <c r="H52" s="245"/>
      <c r="I52" s="245"/>
      <c r="J52" s="245"/>
      <c r="K52" s="245"/>
      <c r="L52" s="245"/>
      <c r="M52" s="245"/>
      <c r="N52" s="245"/>
      <c r="O52" s="245"/>
      <c r="P52" s="24"/>
    </row>
    <row r="53" spans="1:16" s="267" customFormat="1" ht="14.25">
      <c r="A53" s="265"/>
      <c r="B53" s="265"/>
      <c r="C53" s="26"/>
      <c r="D53" s="26"/>
      <c r="E53" s="26"/>
      <c r="F53" s="266"/>
      <c r="G53" s="266"/>
      <c r="H53" s="245"/>
      <c r="I53" s="245"/>
      <c r="J53" s="245"/>
      <c r="K53" s="245"/>
      <c r="L53" s="245"/>
      <c r="M53" s="245"/>
      <c r="N53" s="245"/>
      <c r="O53" s="245"/>
      <c r="P53" s="24"/>
    </row>
    <row r="54" spans="1:16" s="267" customFormat="1" ht="14.25">
      <c r="A54" s="265"/>
      <c r="B54" s="265"/>
      <c r="C54" s="26"/>
      <c r="D54" s="26"/>
      <c r="E54" s="26"/>
      <c r="F54" s="266"/>
      <c r="G54" s="266"/>
      <c r="H54" s="245"/>
      <c r="I54" s="245"/>
      <c r="J54" s="245"/>
      <c r="K54" s="245"/>
      <c r="L54" s="245"/>
      <c r="M54" s="245"/>
      <c r="N54" s="245"/>
      <c r="O54" s="245"/>
      <c r="P54" s="24"/>
    </row>
    <row r="55" spans="1:16" s="267" customFormat="1" ht="14.25">
      <c r="A55" s="265"/>
      <c r="B55" s="265"/>
      <c r="C55" s="26"/>
      <c r="D55" s="26"/>
      <c r="E55" s="26"/>
      <c r="F55" s="266"/>
      <c r="G55" s="266"/>
      <c r="H55" s="245"/>
      <c r="I55" s="245"/>
      <c r="J55" s="245"/>
      <c r="K55" s="245"/>
      <c r="L55" s="245"/>
      <c r="M55" s="245"/>
      <c r="N55" s="245"/>
      <c r="O55" s="245"/>
      <c r="P55" s="24"/>
    </row>
    <row r="56" spans="1:16" s="267" customFormat="1" ht="14.25">
      <c r="A56" s="265"/>
      <c r="B56" s="265"/>
      <c r="C56" s="26"/>
      <c r="D56" s="26"/>
      <c r="E56" s="26"/>
      <c r="F56" s="266"/>
      <c r="G56" s="266"/>
      <c r="H56" s="245"/>
      <c r="I56" s="245"/>
      <c r="J56" s="245"/>
      <c r="K56" s="245"/>
      <c r="L56" s="245"/>
      <c r="M56" s="245"/>
      <c r="N56" s="245"/>
      <c r="O56" s="245"/>
      <c r="P56" s="24"/>
    </row>
    <row r="57" spans="1:16" s="267" customFormat="1" ht="14.25">
      <c r="A57" s="265"/>
      <c r="B57" s="265"/>
      <c r="C57" s="26"/>
      <c r="D57" s="26"/>
      <c r="E57" s="26"/>
      <c r="F57" s="266"/>
      <c r="G57" s="266"/>
      <c r="H57" s="245"/>
      <c r="I57" s="245"/>
      <c r="J57" s="245"/>
      <c r="K57" s="245"/>
      <c r="L57" s="245"/>
      <c r="M57" s="245"/>
      <c r="N57" s="245"/>
      <c r="O57" s="245"/>
      <c r="P57" s="24"/>
    </row>
    <row r="58" spans="1:16" s="267" customFormat="1" ht="14.25">
      <c r="A58" s="265"/>
      <c r="B58" s="265"/>
      <c r="C58" s="26"/>
      <c r="D58" s="26"/>
      <c r="E58" s="26"/>
      <c r="F58" s="266"/>
      <c r="G58" s="266"/>
      <c r="H58" s="245"/>
      <c r="I58" s="245"/>
      <c r="J58" s="245"/>
      <c r="K58" s="245"/>
      <c r="L58" s="245"/>
      <c r="M58" s="245"/>
      <c r="N58" s="245"/>
      <c r="O58" s="245"/>
      <c r="P58" s="24"/>
    </row>
    <row r="59" spans="1:16" s="267" customFormat="1" ht="14.25">
      <c r="A59" s="28"/>
      <c r="B59" s="28"/>
      <c r="C59" s="26"/>
      <c r="D59" s="26"/>
      <c r="E59" s="29"/>
      <c r="F59" s="268"/>
      <c r="G59" s="266"/>
      <c r="H59" s="245"/>
      <c r="I59" s="245"/>
      <c r="J59" s="245"/>
      <c r="K59" s="245"/>
      <c r="L59" s="245"/>
      <c r="M59" s="245"/>
      <c r="N59" s="245"/>
      <c r="O59" s="245"/>
      <c r="P59" s="24"/>
    </row>
    <row r="60" spans="1:16" s="267" customFormat="1" ht="14.25">
      <c r="A60" s="25" t="s">
        <v>237</v>
      </c>
      <c r="B60" s="265"/>
      <c r="C60" s="26"/>
      <c r="D60" s="26"/>
      <c r="E60" s="27" t="s">
        <v>475</v>
      </c>
      <c r="F60" s="266"/>
      <c r="G60" s="266"/>
      <c r="H60" s="245"/>
      <c r="I60" s="245"/>
      <c r="J60" s="245"/>
      <c r="K60" s="245"/>
      <c r="L60" s="245"/>
      <c r="M60" s="245"/>
      <c r="N60" s="245"/>
      <c r="O60" s="245"/>
      <c r="P60" s="24"/>
    </row>
    <row r="61" spans="1:16" s="267" customFormat="1" ht="14.25">
      <c r="A61" s="25" t="s">
        <v>629</v>
      </c>
      <c r="B61" s="265"/>
      <c r="C61" s="26"/>
      <c r="D61" s="26"/>
      <c r="E61" s="27"/>
      <c r="F61" s="266"/>
      <c r="G61" s="266"/>
      <c r="H61" s="245"/>
      <c r="I61" s="245"/>
      <c r="J61" s="245"/>
      <c r="K61" s="245"/>
      <c r="L61" s="245"/>
      <c r="M61" s="245"/>
      <c r="N61" s="245"/>
      <c r="O61" s="245"/>
      <c r="P61" s="24"/>
    </row>
    <row r="62" spans="1:16" s="267" customFormat="1" ht="14.25">
      <c r="A62" s="1" t="s">
        <v>238</v>
      </c>
      <c r="B62" s="265"/>
      <c r="C62" s="26"/>
      <c r="D62" s="26"/>
      <c r="E62" s="26"/>
      <c r="F62" s="266"/>
      <c r="G62" s="266"/>
      <c r="H62" s="245"/>
      <c r="I62" s="245"/>
      <c r="J62" s="245"/>
      <c r="K62" s="245"/>
      <c r="L62" s="245"/>
      <c r="M62" s="245"/>
      <c r="N62" s="245"/>
      <c r="O62" s="245"/>
      <c r="P62" s="24"/>
    </row>
    <row r="63" spans="1:16">
      <c r="A63" s="247"/>
      <c r="B63" s="247"/>
      <c r="D63" s="1"/>
      <c r="E63" s="269"/>
      <c r="F63" s="1"/>
      <c r="G63" s="1"/>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tabSelected="1" view="pageBreakPreview" zoomScale="90" zoomScaleNormal="100" zoomScaleSheetLayoutView="90" workbookViewId="0">
      <selection activeCell="D16" sqref="D16"/>
    </sheetView>
  </sheetViews>
  <sheetFormatPr defaultColWidth="9.140625" defaultRowHeight="12.75"/>
  <cols>
    <col min="1" max="1" width="56" style="24" customWidth="1"/>
    <col min="2" max="2" width="10.28515625" style="24" customWidth="1"/>
    <col min="3" max="3" width="13.42578125" style="24" customWidth="1"/>
    <col min="4" max="4" width="29.85546875" style="24" customWidth="1"/>
    <col min="5" max="5" width="31.28515625" style="24" customWidth="1"/>
    <col min="6" max="6" width="24.5703125" style="271" customWidth="1"/>
    <col min="7" max="7" width="32.5703125" style="24" customWidth="1"/>
    <col min="8" max="8" width="6" style="24" customWidth="1"/>
    <col min="9" max="10" width="23.85546875" style="24" bestFit="1" customWidth="1"/>
    <col min="11" max="11" width="13.5703125" style="24" bestFit="1" customWidth="1"/>
    <col min="12" max="16384" width="9.140625" style="24"/>
  </cols>
  <sheetData>
    <row r="1" spans="1:12" ht="27" customHeight="1">
      <c r="A1" s="537" t="s">
        <v>234</v>
      </c>
      <c r="B1" s="537"/>
      <c r="C1" s="537"/>
      <c r="D1" s="537"/>
      <c r="E1" s="537"/>
    </row>
    <row r="2" spans="1:12" ht="35.25" customHeight="1">
      <c r="A2" s="538" t="s">
        <v>171</v>
      </c>
      <c r="B2" s="538"/>
      <c r="C2" s="538"/>
      <c r="D2" s="538"/>
      <c r="E2" s="538"/>
    </row>
    <row r="3" spans="1:12">
      <c r="A3" s="529" t="s">
        <v>178</v>
      </c>
      <c r="B3" s="529"/>
      <c r="C3" s="529"/>
      <c r="D3" s="529"/>
      <c r="E3" s="529"/>
    </row>
    <row r="4" spans="1:12" ht="19.5" customHeight="1">
      <c r="A4" s="529"/>
      <c r="B4" s="529"/>
      <c r="C4" s="529"/>
      <c r="D4" s="529"/>
      <c r="E4" s="529"/>
    </row>
    <row r="5" spans="1:12">
      <c r="A5" s="539" t="str">
        <f>'ngay thang'!B10</f>
        <v>Quý 4 năm 2023/Quarter 4 2023</v>
      </c>
      <c r="B5" s="539"/>
      <c r="C5" s="539"/>
      <c r="D5" s="539"/>
      <c r="E5" s="539"/>
    </row>
    <row r="6" spans="1:12">
      <c r="A6" s="244"/>
      <c r="B6" s="244"/>
      <c r="C6" s="244"/>
      <c r="D6" s="244"/>
      <c r="E6" s="244"/>
    </row>
    <row r="7" spans="1:12" ht="30" customHeight="1">
      <c r="A7" s="240" t="s">
        <v>243</v>
      </c>
      <c r="B7" s="526" t="s">
        <v>474</v>
      </c>
      <c r="C7" s="526"/>
      <c r="D7" s="526"/>
      <c r="E7" s="526"/>
    </row>
    <row r="8" spans="1:12" ht="30" customHeight="1">
      <c r="A8" s="239" t="s">
        <v>242</v>
      </c>
      <c r="B8" s="525" t="s">
        <v>244</v>
      </c>
      <c r="C8" s="525"/>
      <c r="D8" s="525"/>
      <c r="E8" s="525"/>
    </row>
    <row r="9" spans="1:12" ht="30" customHeight="1">
      <c r="A9" s="240" t="s">
        <v>245</v>
      </c>
      <c r="B9" s="526" t="s">
        <v>645</v>
      </c>
      <c r="C9" s="526"/>
      <c r="D9" s="526"/>
      <c r="E9" s="526"/>
    </row>
    <row r="10" spans="1:12" ht="30" customHeight="1">
      <c r="A10" s="239" t="s">
        <v>246</v>
      </c>
      <c r="B10" s="525" t="str">
        <f>'ngay thang'!B14</f>
        <v>Ngày 10 tháng 1 năm 2024
10 Jan 2024</v>
      </c>
      <c r="C10" s="525"/>
      <c r="D10" s="525"/>
      <c r="E10" s="525"/>
    </row>
    <row r="12" spans="1:12" s="1" customFormat="1" ht="41.25" customHeight="1">
      <c r="A12" s="250" t="s">
        <v>173</v>
      </c>
      <c r="B12" s="250" t="s">
        <v>174</v>
      </c>
      <c r="C12" s="272" t="s">
        <v>175</v>
      </c>
      <c r="D12" s="272" t="s">
        <v>695</v>
      </c>
      <c r="E12" s="272" t="s">
        <v>721</v>
      </c>
      <c r="F12" s="273"/>
      <c r="G12" s="24"/>
      <c r="H12" s="24"/>
      <c r="I12" s="24"/>
      <c r="J12" s="24"/>
      <c r="K12" s="24"/>
      <c r="L12" s="24"/>
    </row>
    <row r="13" spans="1:12" s="1" customFormat="1" ht="25.5">
      <c r="A13" s="274" t="s">
        <v>348</v>
      </c>
      <c r="B13" s="278" t="s">
        <v>46</v>
      </c>
      <c r="C13" s="275"/>
      <c r="D13" s="276"/>
      <c r="E13" s="277"/>
      <c r="F13" s="273"/>
      <c r="G13" s="24"/>
      <c r="H13" s="24"/>
      <c r="I13" s="24"/>
      <c r="J13" s="24"/>
      <c r="K13" s="24"/>
      <c r="L13" s="24"/>
    </row>
    <row r="14" spans="1:12" s="1" customFormat="1" ht="25.5">
      <c r="A14" s="274" t="s">
        <v>349</v>
      </c>
      <c r="B14" s="278" t="s">
        <v>0</v>
      </c>
      <c r="C14" s="279"/>
      <c r="D14" s="277">
        <v>4132461184</v>
      </c>
      <c r="E14" s="277">
        <v>25179571038</v>
      </c>
      <c r="F14" s="280"/>
      <c r="G14" s="24"/>
      <c r="H14" s="281"/>
      <c r="I14" s="281"/>
      <c r="J14" s="24"/>
      <c r="K14" s="24"/>
      <c r="L14" s="24"/>
    </row>
    <row r="15" spans="1:12" s="1" customFormat="1" ht="25.5">
      <c r="A15" s="282" t="s">
        <v>350</v>
      </c>
      <c r="B15" s="283" t="s">
        <v>47</v>
      </c>
      <c r="C15" s="284"/>
      <c r="D15" s="276">
        <v>4132461184</v>
      </c>
      <c r="E15" s="276">
        <v>25179571038</v>
      </c>
      <c r="F15" s="280"/>
      <c r="G15" s="24"/>
      <c r="H15" s="281"/>
      <c r="I15" s="281"/>
      <c r="J15" s="24"/>
      <c r="K15" s="24"/>
      <c r="L15" s="24"/>
    </row>
    <row r="16" spans="1:12" s="1" customFormat="1" ht="25.5">
      <c r="A16" s="282" t="s">
        <v>351</v>
      </c>
      <c r="B16" s="283" t="s">
        <v>48</v>
      </c>
      <c r="C16" s="284"/>
      <c r="D16" s="260"/>
      <c r="E16" s="276"/>
      <c r="F16" s="280"/>
      <c r="G16" s="24"/>
      <c r="H16" s="281"/>
      <c r="I16" s="281"/>
      <c r="J16" s="24"/>
      <c r="K16" s="24"/>
      <c r="L16" s="24"/>
    </row>
    <row r="17" spans="1:12" s="1" customFormat="1" ht="25.5">
      <c r="A17" s="274" t="s">
        <v>352</v>
      </c>
      <c r="B17" s="278" t="s">
        <v>1</v>
      </c>
      <c r="C17" s="285"/>
      <c r="D17" s="286">
        <v>61288041650</v>
      </c>
      <c r="E17" s="286">
        <v>37043384900</v>
      </c>
      <c r="F17" s="280"/>
      <c r="G17" s="24"/>
      <c r="H17" s="281"/>
      <c r="I17" s="281"/>
      <c r="J17" s="24"/>
      <c r="K17" s="24"/>
      <c r="L17" s="24"/>
    </row>
    <row r="18" spans="1:12" s="1" customFormat="1" ht="25.5">
      <c r="A18" s="282" t="s">
        <v>353</v>
      </c>
      <c r="B18" s="283" t="s">
        <v>2</v>
      </c>
      <c r="C18" s="284"/>
      <c r="D18" s="276">
        <v>61288041650</v>
      </c>
      <c r="E18" s="276">
        <v>37043384900</v>
      </c>
      <c r="F18" s="280"/>
      <c r="G18" s="24"/>
      <c r="H18" s="281"/>
      <c r="I18" s="281"/>
      <c r="J18" s="24"/>
      <c r="K18" s="24"/>
      <c r="L18" s="24"/>
    </row>
    <row r="19" spans="1:12" s="1" customFormat="1" ht="25.5">
      <c r="A19" s="282" t="s">
        <v>285</v>
      </c>
      <c r="B19" s="283">
        <v>121.1</v>
      </c>
      <c r="C19" s="284"/>
      <c r="D19" s="276">
        <v>61118991650</v>
      </c>
      <c r="E19" s="276">
        <v>37043384900</v>
      </c>
      <c r="F19" s="280"/>
      <c r="G19" s="24"/>
      <c r="H19" s="281"/>
      <c r="I19" s="281"/>
      <c r="J19" s="24"/>
      <c r="K19" s="24"/>
      <c r="L19" s="24"/>
    </row>
    <row r="20" spans="1:12" s="1" customFormat="1" ht="25.5">
      <c r="A20" s="282" t="s">
        <v>286</v>
      </c>
      <c r="B20" s="283">
        <v>121.2</v>
      </c>
      <c r="C20" s="284"/>
      <c r="D20" s="276"/>
      <c r="E20" s="276"/>
      <c r="F20" s="280"/>
      <c r="G20" s="24"/>
      <c r="H20" s="281"/>
      <c r="I20" s="281"/>
      <c r="J20" s="24"/>
      <c r="K20" s="24"/>
      <c r="L20" s="24"/>
    </row>
    <row r="21" spans="1:12" s="1" customFormat="1" ht="25.5">
      <c r="A21" s="282" t="s">
        <v>287</v>
      </c>
      <c r="B21" s="283">
        <v>121.3</v>
      </c>
      <c r="C21" s="284"/>
      <c r="D21" s="276">
        <v>169050000</v>
      </c>
      <c r="E21" s="276"/>
      <c r="F21" s="280"/>
      <c r="G21" s="24"/>
      <c r="H21" s="281"/>
      <c r="I21" s="281"/>
      <c r="J21" s="24"/>
      <c r="K21" s="24"/>
      <c r="L21" s="24"/>
    </row>
    <row r="22" spans="1:12" s="1" customFormat="1" ht="25.5">
      <c r="A22" s="282" t="s">
        <v>288</v>
      </c>
      <c r="B22" s="283">
        <v>121.4</v>
      </c>
      <c r="C22" s="284"/>
      <c r="D22" s="276"/>
      <c r="E22" s="276"/>
      <c r="F22" s="280"/>
      <c r="G22" s="24"/>
      <c r="H22" s="281"/>
      <c r="I22" s="281"/>
      <c r="J22" s="24"/>
      <c r="K22" s="24"/>
      <c r="L22" s="24"/>
    </row>
    <row r="23" spans="1:12" s="1" customFormat="1" ht="25.5">
      <c r="A23" s="282" t="s">
        <v>354</v>
      </c>
      <c r="B23" s="283" t="s">
        <v>49</v>
      </c>
      <c r="C23" s="287"/>
      <c r="D23" s="276"/>
      <c r="E23" s="276"/>
      <c r="F23" s="280"/>
      <c r="G23" s="24"/>
      <c r="H23" s="281"/>
      <c r="I23" s="281"/>
      <c r="J23" s="24"/>
      <c r="K23" s="24"/>
      <c r="L23" s="24"/>
    </row>
    <row r="24" spans="1:12" s="1" customFormat="1" ht="25.5">
      <c r="A24" s="274" t="s">
        <v>355</v>
      </c>
      <c r="B24" s="288" t="s">
        <v>3</v>
      </c>
      <c r="C24" s="279"/>
      <c r="D24" s="286">
        <v>123600000</v>
      </c>
      <c r="E24" s="286">
        <v>1204950000</v>
      </c>
      <c r="F24" s="280"/>
      <c r="G24" s="24"/>
      <c r="H24" s="281"/>
      <c r="I24" s="281"/>
      <c r="J24" s="24"/>
      <c r="K24" s="24"/>
      <c r="L24" s="24"/>
    </row>
    <row r="25" spans="1:12" s="1" customFormat="1" ht="25.5">
      <c r="A25" s="282" t="s">
        <v>356</v>
      </c>
      <c r="B25" s="283" t="s">
        <v>4</v>
      </c>
      <c r="C25" s="287"/>
      <c r="D25" s="276">
        <v>123600000</v>
      </c>
      <c r="E25" s="276">
        <v>778000000</v>
      </c>
      <c r="F25" s="280"/>
      <c r="G25" s="24"/>
      <c r="H25" s="281"/>
      <c r="I25" s="281"/>
      <c r="J25" s="24"/>
      <c r="K25" s="24"/>
      <c r="L25" s="24"/>
    </row>
    <row r="26" spans="1:12" s="1" customFormat="1" ht="25.5">
      <c r="A26" s="282" t="s">
        <v>357</v>
      </c>
      <c r="B26" s="289" t="s">
        <v>247</v>
      </c>
      <c r="C26" s="287"/>
      <c r="D26" s="276"/>
      <c r="E26" s="276"/>
      <c r="F26" s="280"/>
      <c r="G26" s="24"/>
      <c r="H26" s="281"/>
      <c r="I26" s="281"/>
      <c r="J26" s="24"/>
      <c r="K26" s="24"/>
      <c r="L26" s="24"/>
    </row>
    <row r="27" spans="1:12" s="1" customFormat="1" ht="25.5">
      <c r="A27" s="282" t="s">
        <v>358</v>
      </c>
      <c r="B27" s="283" t="s">
        <v>50</v>
      </c>
      <c r="C27" s="284"/>
      <c r="D27" s="276"/>
      <c r="E27" s="276">
        <v>426950000</v>
      </c>
      <c r="F27" s="280"/>
      <c r="G27" s="24"/>
      <c r="H27" s="281"/>
      <c r="I27" s="281"/>
      <c r="J27" s="24"/>
      <c r="K27" s="24"/>
      <c r="L27" s="24"/>
    </row>
    <row r="28" spans="1:12" s="1" customFormat="1" ht="25.5">
      <c r="A28" s="282" t="s">
        <v>359</v>
      </c>
      <c r="B28" s="283" t="s">
        <v>51</v>
      </c>
      <c r="C28" s="284"/>
      <c r="D28" s="276"/>
      <c r="E28" s="276"/>
      <c r="F28" s="280"/>
      <c r="G28" s="24"/>
      <c r="H28" s="281"/>
      <c r="I28" s="281"/>
      <c r="J28" s="24"/>
      <c r="K28" s="24"/>
      <c r="L28" s="24"/>
    </row>
    <row r="29" spans="1:12" s="1" customFormat="1" ht="42" customHeight="1">
      <c r="A29" s="282" t="s">
        <v>360</v>
      </c>
      <c r="B29" s="283" t="s">
        <v>248</v>
      </c>
      <c r="C29" s="284"/>
      <c r="D29" s="276"/>
      <c r="E29" s="276"/>
      <c r="F29" s="280"/>
      <c r="G29" s="24"/>
      <c r="H29" s="281"/>
      <c r="I29" s="281"/>
      <c r="J29" s="24"/>
      <c r="K29" s="24"/>
      <c r="L29" s="24"/>
    </row>
    <row r="30" spans="1:12" s="1" customFormat="1" ht="25.5">
      <c r="A30" s="282" t="s">
        <v>361</v>
      </c>
      <c r="B30" s="283" t="s">
        <v>52</v>
      </c>
      <c r="C30" s="284"/>
      <c r="D30" s="276"/>
      <c r="E30" s="276">
        <v>426950000</v>
      </c>
      <c r="F30" s="280"/>
      <c r="G30" s="24"/>
      <c r="H30" s="281"/>
      <c r="I30" s="281"/>
      <c r="J30" s="24"/>
      <c r="K30" s="24"/>
      <c r="L30" s="24"/>
    </row>
    <row r="31" spans="1:12" s="1" customFormat="1" ht="25.5">
      <c r="A31" s="282" t="s">
        <v>362</v>
      </c>
      <c r="B31" s="283" t="s">
        <v>53</v>
      </c>
      <c r="C31" s="284"/>
      <c r="D31" s="276"/>
      <c r="E31" s="276"/>
      <c r="F31" s="280"/>
      <c r="G31" s="24"/>
      <c r="H31" s="281"/>
      <c r="I31" s="281"/>
      <c r="J31" s="24"/>
      <c r="K31" s="24"/>
      <c r="L31" s="24"/>
    </row>
    <row r="32" spans="1:12" s="1" customFormat="1" ht="25.5">
      <c r="A32" s="282" t="s">
        <v>363</v>
      </c>
      <c r="B32" s="283" t="s">
        <v>54</v>
      </c>
      <c r="C32" s="284"/>
      <c r="D32" s="276"/>
      <c r="E32" s="276"/>
      <c r="F32" s="280"/>
      <c r="G32" s="24"/>
      <c r="H32" s="281"/>
      <c r="I32" s="281"/>
      <c r="J32" s="24"/>
      <c r="K32" s="24"/>
      <c r="L32" s="24"/>
    </row>
    <row r="33" spans="1:12" s="1" customFormat="1" ht="25.5">
      <c r="A33" s="274" t="s">
        <v>364</v>
      </c>
      <c r="B33" s="278" t="s">
        <v>55</v>
      </c>
      <c r="C33" s="285"/>
      <c r="D33" s="290">
        <v>65544102834</v>
      </c>
      <c r="E33" s="290">
        <v>63427905938</v>
      </c>
      <c r="F33" s="280"/>
      <c r="G33" s="24"/>
      <c r="H33" s="281"/>
      <c r="I33" s="281"/>
      <c r="J33" s="24"/>
      <c r="K33" s="24"/>
      <c r="L33" s="24"/>
    </row>
    <row r="34" spans="1:12" s="1" customFormat="1" ht="25.5">
      <c r="A34" s="274" t="s">
        <v>365</v>
      </c>
      <c r="B34" s="278" t="s">
        <v>56</v>
      </c>
      <c r="C34" s="285"/>
      <c r="D34" s="276"/>
      <c r="E34" s="286"/>
      <c r="F34" s="280"/>
      <c r="G34" s="24"/>
      <c r="H34" s="281"/>
      <c r="I34" s="281"/>
      <c r="J34" s="24"/>
      <c r="K34" s="24"/>
      <c r="L34" s="24"/>
    </row>
    <row r="35" spans="1:12" s="1" customFormat="1" ht="25.5">
      <c r="A35" s="282" t="s">
        <v>366</v>
      </c>
      <c r="B35" s="283" t="s">
        <v>6</v>
      </c>
      <c r="C35" s="284"/>
      <c r="D35" s="276"/>
      <c r="E35" s="276"/>
      <c r="F35" s="280"/>
      <c r="G35" s="24"/>
      <c r="H35" s="281"/>
      <c r="I35" s="281"/>
      <c r="J35" s="24"/>
      <c r="K35" s="24"/>
      <c r="L35" s="24"/>
    </row>
    <row r="36" spans="1:12" s="1" customFormat="1" ht="25.5">
      <c r="A36" s="282" t="s">
        <v>367</v>
      </c>
      <c r="B36" s="283" t="s">
        <v>7</v>
      </c>
      <c r="C36" s="284"/>
      <c r="D36" s="276"/>
      <c r="E36" s="276">
        <v>1255220000</v>
      </c>
      <c r="F36" s="280"/>
      <c r="G36" s="24"/>
      <c r="H36" s="281"/>
      <c r="I36" s="281"/>
      <c r="J36" s="24"/>
      <c r="K36" s="24"/>
      <c r="L36" s="24"/>
    </row>
    <row r="37" spans="1:12" s="1" customFormat="1" ht="51">
      <c r="A37" s="282" t="s">
        <v>368</v>
      </c>
      <c r="B37" s="283" t="s">
        <v>57</v>
      </c>
      <c r="C37" s="284"/>
      <c r="D37" s="276">
        <v>1824196</v>
      </c>
      <c r="E37" s="276">
        <v>4568610</v>
      </c>
      <c r="F37" s="280"/>
      <c r="G37" s="24"/>
      <c r="H37" s="281"/>
      <c r="I37" s="281"/>
      <c r="J37" s="24"/>
      <c r="K37" s="24"/>
      <c r="L37" s="24"/>
    </row>
    <row r="38" spans="1:12" s="1" customFormat="1" ht="25.5">
      <c r="A38" s="282" t="s">
        <v>369</v>
      </c>
      <c r="B38" s="283" t="s">
        <v>8</v>
      </c>
      <c r="C38" s="284"/>
      <c r="D38" s="291">
        <v>184209</v>
      </c>
      <c r="E38" s="291">
        <v>464099</v>
      </c>
      <c r="F38" s="280"/>
      <c r="G38" s="24"/>
      <c r="H38" s="281"/>
      <c r="I38" s="281"/>
      <c r="J38" s="24"/>
      <c r="K38" s="24"/>
      <c r="L38" s="24"/>
    </row>
    <row r="39" spans="1:12" s="1" customFormat="1" ht="25.5">
      <c r="A39" s="282" t="s">
        <v>370</v>
      </c>
      <c r="B39" s="283" t="s">
        <v>9</v>
      </c>
      <c r="C39" s="284"/>
      <c r="D39" s="276"/>
      <c r="E39" s="276"/>
      <c r="F39" s="280"/>
      <c r="G39" s="24"/>
      <c r="H39" s="281"/>
      <c r="I39" s="281"/>
      <c r="J39" s="24"/>
      <c r="K39" s="24"/>
      <c r="L39" s="24"/>
    </row>
    <row r="40" spans="1:12" s="1" customFormat="1" ht="25.5">
      <c r="A40" s="282" t="s">
        <v>371</v>
      </c>
      <c r="B40" s="283" t="s">
        <v>58</v>
      </c>
      <c r="C40" s="284"/>
      <c r="D40" s="276">
        <v>88587880</v>
      </c>
      <c r="E40" s="276">
        <v>122233362</v>
      </c>
      <c r="F40" s="280"/>
      <c r="G40" s="24"/>
      <c r="H40" s="281"/>
      <c r="I40" s="281"/>
      <c r="J40" s="24"/>
      <c r="K40" s="24"/>
      <c r="L40" s="24"/>
    </row>
    <row r="41" spans="1:12" s="1" customFormat="1" ht="25.5">
      <c r="A41" s="282" t="s">
        <v>372</v>
      </c>
      <c r="B41" s="283" t="s">
        <v>59</v>
      </c>
      <c r="C41" s="284"/>
      <c r="D41" s="276">
        <v>63663115</v>
      </c>
      <c r="E41" s="276">
        <v>21204115</v>
      </c>
      <c r="F41" s="280"/>
      <c r="G41" s="24"/>
      <c r="H41" s="281"/>
      <c r="I41" s="281"/>
      <c r="J41" s="24"/>
      <c r="K41" s="24"/>
      <c r="L41" s="24"/>
    </row>
    <row r="42" spans="1:12" s="1" customFormat="1" ht="25.5">
      <c r="A42" s="282" t="s">
        <v>373</v>
      </c>
      <c r="B42" s="283" t="s">
        <v>10</v>
      </c>
      <c r="C42" s="284"/>
      <c r="D42" s="276">
        <v>11844224</v>
      </c>
      <c r="E42" s="276">
        <v>3664558</v>
      </c>
      <c r="F42" s="280"/>
      <c r="G42" s="24"/>
      <c r="H42" s="281"/>
      <c r="I42" s="281"/>
      <c r="J42" s="24"/>
      <c r="K42" s="24"/>
      <c r="L42" s="24"/>
    </row>
    <row r="43" spans="1:12" s="1" customFormat="1" ht="25.5">
      <c r="A43" s="282" t="s">
        <v>374</v>
      </c>
      <c r="B43" s="283" t="s">
        <v>60</v>
      </c>
      <c r="C43" s="284"/>
      <c r="D43" s="276">
        <v>120608457</v>
      </c>
      <c r="E43" s="276">
        <v>120322885</v>
      </c>
      <c r="F43" s="280"/>
      <c r="G43" s="24"/>
      <c r="H43" s="281"/>
      <c r="I43" s="281"/>
      <c r="J43" s="24"/>
      <c r="K43" s="24"/>
      <c r="L43" s="24"/>
    </row>
    <row r="44" spans="1:12" s="1" customFormat="1" ht="25.5">
      <c r="A44" s="282" t="s">
        <v>375</v>
      </c>
      <c r="B44" s="283" t="s">
        <v>61</v>
      </c>
      <c r="C44" s="284"/>
      <c r="D44" s="276"/>
      <c r="E44" s="276"/>
      <c r="F44" s="280"/>
      <c r="G44" s="24"/>
      <c r="H44" s="281"/>
      <c r="I44" s="281"/>
      <c r="J44" s="24"/>
      <c r="K44" s="24"/>
      <c r="L44" s="24"/>
    </row>
    <row r="45" spans="1:12" s="1" customFormat="1" ht="25.5">
      <c r="A45" s="274" t="s">
        <v>376</v>
      </c>
      <c r="B45" s="278" t="s">
        <v>5</v>
      </c>
      <c r="C45" s="285"/>
      <c r="D45" s="286">
        <v>286712081</v>
      </c>
      <c r="E45" s="286">
        <v>1527677629</v>
      </c>
      <c r="F45" s="280"/>
      <c r="G45" s="24"/>
      <c r="H45" s="281"/>
      <c r="I45" s="281"/>
      <c r="J45" s="24"/>
      <c r="K45" s="24"/>
      <c r="L45" s="24"/>
    </row>
    <row r="46" spans="1:12" s="1" customFormat="1" ht="38.25">
      <c r="A46" s="274" t="s">
        <v>377</v>
      </c>
      <c r="B46" s="278" t="s">
        <v>11</v>
      </c>
      <c r="C46" s="285"/>
      <c r="D46" s="286">
        <v>65257390753</v>
      </c>
      <c r="E46" s="286">
        <v>61900228309</v>
      </c>
      <c r="F46" s="280"/>
      <c r="G46" s="24"/>
      <c r="H46" s="281"/>
      <c r="I46" s="281"/>
      <c r="J46" s="24"/>
      <c r="K46" s="24"/>
      <c r="L46" s="24"/>
    </row>
    <row r="47" spans="1:12" s="1" customFormat="1" ht="25.5">
      <c r="A47" s="282" t="s">
        <v>378</v>
      </c>
      <c r="B47" s="283" t="s">
        <v>12</v>
      </c>
      <c r="C47" s="284"/>
      <c r="D47" s="276">
        <v>61915953600</v>
      </c>
      <c r="E47" s="276">
        <v>59240787600</v>
      </c>
      <c r="F47" s="280"/>
      <c r="G47" s="24"/>
      <c r="H47" s="281"/>
      <c r="I47" s="281"/>
      <c r="J47" s="24"/>
      <c r="K47" s="24"/>
      <c r="L47" s="24"/>
    </row>
    <row r="48" spans="1:12" s="1" customFormat="1" ht="25.5">
      <c r="A48" s="282" t="s">
        <v>379</v>
      </c>
      <c r="B48" s="283" t="s">
        <v>13</v>
      </c>
      <c r="C48" s="284"/>
      <c r="D48" s="276">
        <v>63719699700</v>
      </c>
      <c r="E48" s="276">
        <v>60328897700</v>
      </c>
      <c r="F48" s="280"/>
      <c r="G48" s="24"/>
      <c r="H48" s="281"/>
      <c r="I48" s="281"/>
      <c r="J48" s="24"/>
      <c r="K48" s="24"/>
      <c r="L48" s="24"/>
    </row>
    <row r="49" spans="1:12" s="1" customFormat="1" ht="25.5">
      <c r="A49" s="282" t="s">
        <v>380</v>
      </c>
      <c r="B49" s="283" t="s">
        <v>62</v>
      </c>
      <c r="C49" s="284"/>
      <c r="D49" s="276">
        <v>-1803746100</v>
      </c>
      <c r="E49" s="276">
        <v>-1088110100</v>
      </c>
      <c r="F49" s="280"/>
      <c r="G49" s="24"/>
      <c r="H49" s="281"/>
      <c r="I49" s="281"/>
      <c r="J49" s="24"/>
      <c r="K49" s="24"/>
      <c r="L49" s="24"/>
    </row>
    <row r="50" spans="1:12" s="1" customFormat="1" ht="25.5">
      <c r="A50" s="282" t="s">
        <v>381</v>
      </c>
      <c r="B50" s="283" t="s">
        <v>63</v>
      </c>
      <c r="C50" s="284"/>
      <c r="D50" s="276">
        <v>1004660849</v>
      </c>
      <c r="E50" s="276">
        <v>925439523</v>
      </c>
      <c r="F50" s="280"/>
      <c r="G50" s="24"/>
      <c r="H50" s="281"/>
      <c r="I50" s="281"/>
      <c r="J50" s="24"/>
      <c r="K50" s="24"/>
      <c r="L50" s="24"/>
    </row>
    <row r="51" spans="1:12" s="1" customFormat="1" ht="25.5">
      <c r="A51" s="282" t="s">
        <v>382</v>
      </c>
      <c r="B51" s="283" t="s">
        <v>14</v>
      </c>
      <c r="C51" s="284"/>
      <c r="D51" s="276">
        <v>2336776304</v>
      </c>
      <c r="E51" s="276">
        <v>1734001186</v>
      </c>
      <c r="F51" s="280"/>
      <c r="G51" s="24"/>
      <c r="H51" s="281"/>
      <c r="I51" s="281"/>
      <c r="J51" s="24"/>
      <c r="K51" s="24"/>
      <c r="L51" s="24"/>
    </row>
    <row r="52" spans="1:12" s="1" customFormat="1" ht="38.25">
      <c r="A52" s="274" t="s">
        <v>383</v>
      </c>
      <c r="B52" s="278" t="s">
        <v>15</v>
      </c>
      <c r="C52" s="285"/>
      <c r="D52" s="292">
        <v>10539.67</v>
      </c>
      <c r="E52" s="292">
        <v>10448.92</v>
      </c>
      <c r="F52" s="280"/>
      <c r="G52" s="24"/>
      <c r="H52" s="281"/>
      <c r="I52" s="281"/>
      <c r="J52" s="24"/>
      <c r="K52" s="24"/>
      <c r="L52" s="24"/>
    </row>
    <row r="53" spans="1:12" s="1" customFormat="1" ht="25.5">
      <c r="A53" s="274" t="s">
        <v>384</v>
      </c>
      <c r="B53" s="278" t="s">
        <v>64</v>
      </c>
      <c r="C53" s="285"/>
      <c r="D53" s="276"/>
      <c r="E53" s="292"/>
      <c r="F53" s="280"/>
      <c r="G53" s="24"/>
      <c r="H53" s="281"/>
      <c r="I53" s="281"/>
      <c r="J53" s="24"/>
      <c r="K53" s="24"/>
      <c r="L53" s="24"/>
    </row>
    <row r="54" spans="1:12" s="1" customFormat="1" ht="28.5" customHeight="1">
      <c r="A54" s="282" t="s">
        <v>385</v>
      </c>
      <c r="B54" s="283" t="s">
        <v>65</v>
      </c>
      <c r="C54" s="284"/>
      <c r="D54" s="276"/>
      <c r="E54" s="293"/>
      <c r="F54" s="280"/>
      <c r="G54" s="24"/>
      <c r="H54" s="281"/>
      <c r="I54" s="281"/>
      <c r="J54" s="24"/>
      <c r="K54" s="24"/>
      <c r="L54" s="24"/>
    </row>
    <row r="55" spans="1:12" s="1" customFormat="1" ht="38.25">
      <c r="A55" s="282" t="s">
        <v>386</v>
      </c>
      <c r="B55" s="283" t="s">
        <v>66</v>
      </c>
      <c r="C55" s="284"/>
      <c r="D55" s="276"/>
      <c r="E55" s="293"/>
      <c r="F55" s="280"/>
      <c r="G55" s="24"/>
      <c r="H55" s="281"/>
      <c r="I55" s="281"/>
      <c r="J55" s="24"/>
      <c r="K55" s="24"/>
      <c r="L55" s="24"/>
    </row>
    <row r="56" spans="1:12" s="1" customFormat="1" ht="29.25" customHeight="1">
      <c r="A56" s="274" t="s">
        <v>387</v>
      </c>
      <c r="B56" s="278" t="s">
        <v>67</v>
      </c>
      <c r="C56" s="285"/>
      <c r="D56" s="276"/>
      <c r="E56" s="292"/>
      <c r="F56" s="280"/>
      <c r="G56" s="24"/>
      <c r="H56" s="281"/>
      <c r="I56" s="281"/>
      <c r="J56" s="24"/>
      <c r="K56" s="24"/>
      <c r="L56" s="24"/>
    </row>
    <row r="57" spans="1:12" s="1" customFormat="1" ht="25.5">
      <c r="A57" s="282" t="s">
        <v>388</v>
      </c>
      <c r="B57" s="283" t="s">
        <v>68</v>
      </c>
      <c r="C57" s="284"/>
      <c r="D57" s="276"/>
      <c r="E57" s="293"/>
      <c r="F57" s="280"/>
      <c r="G57" s="24"/>
      <c r="H57" s="281"/>
      <c r="I57" s="281"/>
      <c r="J57" s="24"/>
      <c r="K57" s="24"/>
      <c r="L57" s="24"/>
    </row>
    <row r="58" spans="1:12" s="1" customFormat="1" ht="25.5">
      <c r="A58" s="282" t="s">
        <v>389</v>
      </c>
      <c r="B58" s="283" t="s">
        <v>69</v>
      </c>
      <c r="C58" s="284"/>
      <c r="D58" s="276"/>
      <c r="E58" s="293"/>
      <c r="F58" s="280"/>
      <c r="G58" s="24"/>
      <c r="H58" s="281"/>
      <c r="I58" s="281"/>
      <c r="J58" s="24"/>
      <c r="K58" s="24"/>
      <c r="L58" s="24"/>
    </row>
    <row r="59" spans="1:12" s="1" customFormat="1" ht="25.5">
      <c r="A59" s="282" t="s">
        <v>390</v>
      </c>
      <c r="B59" s="283" t="s">
        <v>70</v>
      </c>
      <c r="C59" s="284"/>
      <c r="D59" s="276"/>
      <c r="E59" s="293"/>
      <c r="F59" s="280"/>
      <c r="G59" s="24"/>
      <c r="H59" s="281"/>
      <c r="I59" s="281"/>
      <c r="J59" s="24"/>
      <c r="K59" s="24"/>
      <c r="L59" s="24"/>
    </row>
    <row r="60" spans="1:12" s="1" customFormat="1" ht="25.5">
      <c r="A60" s="282" t="s">
        <v>391</v>
      </c>
      <c r="B60" s="283" t="s">
        <v>71</v>
      </c>
      <c r="C60" s="284"/>
      <c r="D60" s="294">
        <v>6191595.3600000003</v>
      </c>
      <c r="E60" s="294">
        <v>5924078.7599999998</v>
      </c>
      <c r="F60" s="280"/>
      <c r="G60" s="24"/>
      <c r="H60" s="281"/>
      <c r="I60" s="281"/>
      <c r="J60" s="24"/>
      <c r="K60" s="24"/>
      <c r="L60" s="24"/>
    </row>
    <row r="61" spans="1:12" s="1" customFormat="1">
      <c r="A61" s="295"/>
      <c r="B61" s="296"/>
      <c r="C61" s="250"/>
      <c r="D61" s="297"/>
      <c r="E61" s="297"/>
      <c r="F61" s="273"/>
      <c r="G61" s="24"/>
      <c r="H61" s="24"/>
      <c r="I61" s="24"/>
      <c r="J61" s="24"/>
      <c r="K61" s="24"/>
      <c r="L61" s="24"/>
    </row>
    <row r="62" spans="1:12" s="1" customFormat="1">
      <c r="A62" s="298"/>
      <c r="B62" s="246"/>
      <c r="C62" s="246"/>
      <c r="D62" s="299"/>
      <c r="E62" s="299"/>
      <c r="F62" s="273"/>
      <c r="G62" s="24"/>
      <c r="H62" s="24"/>
      <c r="I62" s="24"/>
      <c r="J62" s="24"/>
      <c r="K62" s="24"/>
      <c r="L62" s="24"/>
    </row>
    <row r="63" spans="1:12" s="1" customFormat="1">
      <c r="A63" s="476" t="s">
        <v>691</v>
      </c>
      <c r="B63" s="265"/>
      <c r="C63" s="26"/>
      <c r="D63" s="478" t="s">
        <v>692</v>
      </c>
      <c r="E63" s="27"/>
      <c r="F63" s="273"/>
      <c r="G63" s="24"/>
      <c r="H63" s="24"/>
      <c r="I63" s="24"/>
      <c r="J63" s="24"/>
      <c r="K63" s="24"/>
      <c r="L63" s="24"/>
    </row>
    <row r="64" spans="1:12" s="1" customFormat="1">
      <c r="A64" s="300" t="s">
        <v>176</v>
      </c>
      <c r="B64" s="265"/>
      <c r="C64" s="26"/>
      <c r="D64" s="301" t="s">
        <v>177</v>
      </c>
      <c r="E64" s="301"/>
      <c r="F64" s="273"/>
      <c r="G64" s="24"/>
      <c r="H64" s="24"/>
      <c r="I64" s="24"/>
      <c r="J64" s="24"/>
      <c r="K64" s="24"/>
      <c r="L64" s="24"/>
    </row>
    <row r="65" spans="1:12" s="1" customFormat="1">
      <c r="A65" s="265"/>
      <c r="B65" s="265"/>
      <c r="C65" s="26"/>
      <c r="D65" s="26"/>
      <c r="E65" s="26"/>
      <c r="F65" s="273"/>
      <c r="G65" s="24"/>
      <c r="H65" s="24"/>
      <c r="I65" s="24"/>
      <c r="J65" s="24"/>
      <c r="K65" s="24"/>
      <c r="L65" s="24"/>
    </row>
    <row r="66" spans="1:12" s="1" customFormat="1">
      <c r="A66" s="265"/>
      <c r="B66" s="265"/>
      <c r="C66" s="26"/>
      <c r="D66" s="26"/>
      <c r="E66" s="26"/>
      <c r="F66" s="273"/>
      <c r="G66" s="24"/>
      <c r="H66" s="24"/>
      <c r="I66" s="24"/>
      <c r="J66" s="24"/>
      <c r="K66" s="24"/>
      <c r="L66" s="24"/>
    </row>
    <row r="67" spans="1:12" s="1" customFormat="1">
      <c r="A67" s="265"/>
      <c r="B67" s="265"/>
      <c r="C67" s="26"/>
      <c r="D67" s="26"/>
      <c r="E67" s="26"/>
      <c r="F67" s="273"/>
      <c r="G67" s="24"/>
      <c r="H67" s="24"/>
      <c r="I67" s="24"/>
      <c r="J67" s="24"/>
      <c r="K67" s="24"/>
      <c r="L67" s="24"/>
    </row>
    <row r="68" spans="1:12" s="1" customFormat="1">
      <c r="A68" s="265"/>
      <c r="B68" s="265"/>
      <c r="C68" s="26"/>
      <c r="D68" s="26"/>
      <c r="E68" s="26"/>
      <c r="F68" s="273"/>
      <c r="G68" s="24"/>
      <c r="H68" s="24"/>
      <c r="I68" s="24"/>
      <c r="J68" s="24"/>
      <c r="K68" s="24"/>
      <c r="L68" s="24"/>
    </row>
    <row r="69" spans="1:12" s="1" customFormat="1">
      <c r="A69" s="265"/>
      <c r="B69" s="265"/>
      <c r="C69" s="26"/>
      <c r="D69" s="26"/>
      <c r="E69" s="26"/>
      <c r="F69" s="273"/>
      <c r="G69" s="24"/>
      <c r="H69" s="24"/>
      <c r="I69" s="24"/>
      <c r="J69" s="24"/>
      <c r="K69" s="24"/>
      <c r="L69" s="24"/>
    </row>
    <row r="70" spans="1:12" s="1" customFormat="1">
      <c r="A70" s="265"/>
      <c r="B70" s="265"/>
      <c r="C70" s="26"/>
      <c r="D70" s="26"/>
      <c r="E70" s="26"/>
      <c r="F70" s="273"/>
      <c r="G70" s="24"/>
      <c r="H70" s="24"/>
      <c r="I70" s="24"/>
      <c r="J70" s="24"/>
      <c r="K70" s="24"/>
      <c r="L70" s="24"/>
    </row>
    <row r="71" spans="1:12" s="1" customFormat="1">
      <c r="A71" s="28"/>
      <c r="B71" s="28"/>
      <c r="C71" s="26"/>
      <c r="D71" s="29"/>
      <c r="E71" s="29"/>
      <c r="F71" s="273"/>
      <c r="G71" s="24"/>
      <c r="H71" s="24"/>
      <c r="I71" s="24"/>
      <c r="J71" s="24"/>
      <c r="K71" s="24"/>
      <c r="L71" s="24"/>
    </row>
    <row r="72" spans="1:12" s="1" customFormat="1">
      <c r="A72" s="25" t="s">
        <v>237</v>
      </c>
      <c r="B72" s="265"/>
      <c r="C72" s="26"/>
      <c r="D72" s="128" t="s">
        <v>475</v>
      </c>
      <c r="E72" s="27"/>
      <c r="F72" s="273"/>
      <c r="G72" s="24"/>
      <c r="H72" s="24"/>
      <c r="I72" s="24"/>
      <c r="J72" s="24"/>
      <c r="K72" s="24"/>
      <c r="L72" s="24"/>
    </row>
    <row r="73" spans="1:12" s="1" customFormat="1">
      <c r="A73" s="25" t="s">
        <v>629</v>
      </c>
      <c r="B73" s="265"/>
      <c r="C73" s="26"/>
      <c r="D73" s="27"/>
      <c r="E73" s="27"/>
      <c r="F73" s="273"/>
      <c r="G73" s="24"/>
      <c r="H73" s="24"/>
      <c r="I73" s="24"/>
      <c r="J73" s="24"/>
      <c r="K73" s="24"/>
      <c r="L73" s="24"/>
    </row>
    <row r="74" spans="1:12" s="1" customFormat="1">
      <c r="A74" s="1" t="s">
        <v>238</v>
      </c>
      <c r="B74" s="265"/>
      <c r="C74" s="26"/>
      <c r="D74" s="26"/>
      <c r="E74" s="26"/>
      <c r="F74" s="273"/>
      <c r="G74" s="24"/>
      <c r="H74" s="24"/>
      <c r="I74" s="24"/>
      <c r="J74" s="24"/>
      <c r="K74" s="24"/>
      <c r="L74" s="24"/>
    </row>
    <row r="75" spans="1:12" s="1" customFormat="1">
      <c r="A75" s="247"/>
      <c r="B75" s="247"/>
      <c r="E75" s="269"/>
      <c r="F75" s="273"/>
      <c r="G75" s="24"/>
      <c r="H75" s="24"/>
      <c r="I75" s="24"/>
      <c r="J75" s="24"/>
      <c r="K75" s="24"/>
      <c r="L75" s="24"/>
    </row>
    <row r="76" spans="1:12" s="1" customFormat="1">
      <c r="A76" s="247"/>
      <c r="B76" s="247"/>
      <c r="E76" s="269"/>
      <c r="F76" s="273"/>
      <c r="G76" s="24"/>
      <c r="H76" s="24"/>
      <c r="I76" s="24"/>
      <c r="J76" s="24"/>
      <c r="K76" s="24"/>
      <c r="L76" s="24"/>
    </row>
    <row r="77" spans="1:12" s="1" customFormat="1">
      <c r="A77" s="535"/>
      <c r="B77" s="535"/>
      <c r="C77" s="302"/>
      <c r="D77" s="535"/>
      <c r="E77" s="535"/>
      <c r="F77" s="273"/>
      <c r="G77" s="24"/>
      <c r="H77" s="24"/>
      <c r="I77" s="24"/>
      <c r="J77" s="24"/>
      <c r="K77" s="24"/>
      <c r="L77" s="24"/>
    </row>
    <row r="78" spans="1:12" s="1" customFormat="1">
      <c r="A78" s="536"/>
      <c r="B78" s="536"/>
      <c r="C78" s="303"/>
      <c r="D78" s="536"/>
      <c r="E78" s="536"/>
      <c r="F78" s="273"/>
      <c r="G78" s="24"/>
      <c r="H78" s="24"/>
      <c r="I78" s="24"/>
      <c r="J78" s="24"/>
      <c r="K78" s="24"/>
      <c r="L78" s="24"/>
    </row>
    <row r="79" spans="1:12" s="1" customFormat="1" ht="13.15" customHeight="1">
      <c r="A79" s="541"/>
      <c r="B79" s="541"/>
      <c r="C79" s="304"/>
      <c r="D79" s="540"/>
      <c r="E79" s="540"/>
      <c r="F79" s="273"/>
      <c r="G79" s="24"/>
      <c r="H79" s="24"/>
      <c r="I79" s="24"/>
      <c r="J79" s="24"/>
      <c r="K79" s="24"/>
      <c r="L79" s="24"/>
    </row>
    <row r="80" spans="1:12" s="1" customFormat="1">
      <c r="F80" s="273"/>
      <c r="G80" s="24"/>
      <c r="H80" s="24"/>
      <c r="I80" s="24"/>
      <c r="J80" s="24"/>
      <c r="K80" s="24"/>
      <c r="L80" s="24"/>
    </row>
    <row r="81" spans="6:12" s="1" customFormat="1">
      <c r="F81" s="273"/>
      <c r="G81" s="24"/>
      <c r="H81" s="24"/>
      <c r="I81" s="24"/>
      <c r="J81" s="24"/>
      <c r="K81" s="24"/>
      <c r="L81" s="24"/>
    </row>
    <row r="82" spans="6:12" s="1" customFormat="1">
      <c r="F82" s="273"/>
      <c r="G82" s="24"/>
      <c r="H82" s="24"/>
      <c r="I82" s="24"/>
      <c r="J82" s="24"/>
      <c r="K82" s="24"/>
      <c r="L82" s="24"/>
    </row>
    <row r="83" spans="6:12" s="1" customFormat="1">
      <c r="F83" s="273"/>
      <c r="G83" s="24"/>
      <c r="H83" s="24"/>
      <c r="I83" s="24"/>
      <c r="J83" s="24"/>
      <c r="K83" s="24"/>
      <c r="L83" s="24"/>
    </row>
    <row r="84" spans="6:12" s="1" customFormat="1">
      <c r="F84" s="273"/>
      <c r="G84" s="24"/>
      <c r="H84" s="24"/>
      <c r="I84" s="24"/>
      <c r="J84" s="24"/>
      <c r="K84" s="24"/>
      <c r="L84" s="24"/>
    </row>
    <row r="85" spans="6:12" s="1" customFormat="1">
      <c r="F85" s="273"/>
      <c r="G85" s="24"/>
      <c r="H85" s="24"/>
      <c r="I85" s="24"/>
      <c r="J85" s="24"/>
      <c r="K85" s="24"/>
      <c r="L85" s="24"/>
    </row>
    <row r="86" spans="6:12" s="1" customFormat="1">
      <c r="F86" s="273"/>
      <c r="G86" s="24"/>
      <c r="H86" s="24"/>
      <c r="I86" s="24"/>
      <c r="J86" s="24"/>
      <c r="K86" s="24"/>
      <c r="L86" s="24"/>
    </row>
    <row r="87" spans="6:12" s="1" customFormat="1">
      <c r="F87" s="273"/>
      <c r="G87" s="24"/>
      <c r="H87" s="24"/>
      <c r="I87" s="24"/>
      <c r="J87" s="24"/>
      <c r="K87" s="24"/>
      <c r="L87" s="24"/>
    </row>
    <row r="88" spans="6:12" s="1" customFormat="1">
      <c r="F88" s="273"/>
      <c r="G88" s="24"/>
      <c r="H88" s="24"/>
      <c r="I88" s="24"/>
      <c r="J88" s="24"/>
      <c r="K88" s="24"/>
      <c r="L88" s="24"/>
    </row>
    <row r="89" spans="6:12" s="1" customFormat="1">
      <c r="F89" s="273"/>
      <c r="G89" s="24"/>
      <c r="H89" s="24"/>
      <c r="I89" s="24"/>
      <c r="J89" s="24"/>
      <c r="K89" s="24"/>
      <c r="L89" s="24"/>
    </row>
    <row r="90" spans="6:12" s="1" customFormat="1">
      <c r="F90" s="273"/>
      <c r="G90" s="24"/>
      <c r="H90" s="24"/>
      <c r="I90" s="24"/>
      <c r="J90" s="24"/>
      <c r="K90" s="24"/>
      <c r="L90" s="24"/>
    </row>
    <row r="91" spans="6:12" s="1" customFormat="1">
      <c r="F91" s="273"/>
      <c r="G91" s="24"/>
      <c r="H91" s="24"/>
      <c r="I91" s="24"/>
      <c r="J91" s="24"/>
      <c r="K91" s="24"/>
      <c r="L91" s="24"/>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view="pageBreakPreview" topLeftCell="A4" zoomScaleNormal="100" zoomScaleSheetLayoutView="100" workbookViewId="0">
      <selection activeCell="D18" sqref="D18:D22"/>
    </sheetView>
  </sheetViews>
  <sheetFormatPr defaultColWidth="9.140625" defaultRowHeight="15"/>
  <cols>
    <col min="1" max="1" width="9.28515625" style="31" bestFit="1" customWidth="1"/>
    <col min="2" max="2" width="50" style="31" customWidth="1"/>
    <col min="3" max="3" width="13.5703125" style="31" customWidth="1"/>
    <col min="4" max="4" width="22.5703125" style="345" customWidth="1"/>
    <col min="5" max="5" width="22" style="345" customWidth="1"/>
    <col min="6" max="6" width="23.5703125" style="309" customWidth="1"/>
    <col min="7" max="7" width="21.5703125" style="305" customWidth="1"/>
    <col min="8" max="8" width="18" style="31" hidden="1" customWidth="1"/>
    <col min="9" max="9" width="18.85546875" style="31" hidden="1" customWidth="1"/>
    <col min="10" max="10" width="0" style="31" hidden="1" customWidth="1"/>
    <col min="11" max="11" width="31.42578125" customWidth="1"/>
    <col min="12" max="13" width="18" bestFit="1" customWidth="1"/>
    <col min="14" max="14" width="18.140625" bestFit="1" customWidth="1"/>
    <col min="15" max="15" width="18" bestFit="1" customWidth="1"/>
    <col min="18" max="18" width="15" bestFit="1" customWidth="1"/>
    <col min="21" max="21" width="16.140625" bestFit="1" customWidth="1"/>
    <col min="22" max="22" width="13.5703125" bestFit="1" customWidth="1"/>
    <col min="23" max="23" width="14.140625" bestFit="1" customWidth="1"/>
    <col min="24" max="16384" width="9.140625" style="31"/>
  </cols>
  <sheetData>
    <row r="1" spans="1:23" ht="23.25" customHeight="1">
      <c r="A1" s="537" t="s">
        <v>538</v>
      </c>
      <c r="B1" s="537"/>
      <c r="C1" s="537"/>
      <c r="D1" s="537"/>
      <c r="E1" s="537"/>
      <c r="F1" s="537"/>
    </row>
    <row r="2" spans="1:23" ht="25.5" customHeight="1">
      <c r="A2" s="538" t="s">
        <v>539</v>
      </c>
      <c r="B2" s="538"/>
      <c r="C2" s="538"/>
      <c r="D2" s="538"/>
      <c r="E2" s="538"/>
      <c r="F2" s="538"/>
    </row>
    <row r="3" spans="1:23" ht="15" customHeight="1">
      <c r="A3" s="529" t="s">
        <v>280</v>
      </c>
      <c r="B3" s="529"/>
      <c r="C3" s="529"/>
      <c r="D3" s="529"/>
      <c r="E3" s="529"/>
      <c r="F3" s="529"/>
    </row>
    <row r="4" spans="1:23">
      <c r="A4" s="529"/>
      <c r="B4" s="529"/>
      <c r="C4" s="529"/>
      <c r="D4" s="529"/>
      <c r="E4" s="529"/>
      <c r="F4" s="529"/>
    </row>
    <row r="5" spans="1:23">
      <c r="A5" s="539" t="str">
        <f>'ngay thang'!B21</f>
        <v>Ngày 31 tháng 12 năm 2023
/As at 31 Dec 2023</v>
      </c>
      <c r="B5" s="539"/>
      <c r="C5" s="539"/>
      <c r="D5" s="539"/>
      <c r="E5" s="539"/>
      <c r="F5" s="539"/>
    </row>
    <row r="6" spans="1:23">
      <c r="A6" s="244"/>
      <c r="B6" s="244"/>
      <c r="C6" s="244"/>
      <c r="D6" s="244"/>
      <c r="E6" s="244"/>
      <c r="F6" s="306"/>
    </row>
    <row r="7" spans="1:23" ht="30" customHeight="1">
      <c r="A7" s="526" t="s">
        <v>245</v>
      </c>
      <c r="B7" s="526"/>
      <c r="C7" s="526" t="s">
        <v>645</v>
      </c>
      <c r="D7" s="526"/>
      <c r="E7" s="526"/>
      <c r="F7" s="526"/>
    </row>
    <row r="8" spans="1:23" ht="30" customHeight="1">
      <c r="A8" s="526" t="s">
        <v>243</v>
      </c>
      <c r="B8" s="526"/>
      <c r="C8" s="526" t="s">
        <v>474</v>
      </c>
      <c r="D8" s="526"/>
      <c r="E8" s="526"/>
      <c r="F8" s="526"/>
    </row>
    <row r="9" spans="1:23" ht="30" customHeight="1">
      <c r="A9" s="525" t="s">
        <v>242</v>
      </c>
      <c r="B9" s="525"/>
      <c r="C9" s="525" t="s">
        <v>244</v>
      </c>
      <c r="D9" s="525"/>
      <c r="E9" s="525"/>
      <c r="F9" s="525"/>
    </row>
    <row r="10" spans="1:23" ht="30" customHeight="1">
      <c r="A10" s="525" t="s">
        <v>246</v>
      </c>
      <c r="B10" s="525"/>
      <c r="C10" s="525" t="str">
        <f>'ngay thang'!B14</f>
        <v>Ngày 10 tháng 1 năm 2024
10 Jan 2024</v>
      </c>
      <c r="D10" s="525"/>
      <c r="E10" s="525"/>
      <c r="F10" s="525"/>
    </row>
    <row r="11" spans="1:23" ht="19.5" customHeight="1">
      <c r="A11" s="239"/>
      <c r="B11" s="239"/>
      <c r="C11" s="239"/>
      <c r="D11" s="239"/>
      <c r="E11" s="239"/>
      <c r="F11" s="239"/>
    </row>
    <row r="12" spans="1:23" ht="21.75" customHeight="1">
      <c r="A12" s="307" t="s">
        <v>281</v>
      </c>
      <c r="D12" s="308"/>
      <c r="E12" s="308"/>
    </row>
    <row r="13" spans="1:23" ht="53.25" customHeight="1">
      <c r="A13" s="310" t="s">
        <v>197</v>
      </c>
      <c r="B13" s="310" t="s">
        <v>198</v>
      </c>
      <c r="C13" s="310" t="s">
        <v>199</v>
      </c>
      <c r="D13" s="272" t="s">
        <v>304</v>
      </c>
      <c r="E13" s="311" t="s">
        <v>305</v>
      </c>
      <c r="F13" s="312" t="s">
        <v>232</v>
      </c>
      <c r="G13" s="305" t="s">
        <v>476</v>
      </c>
      <c r="I13" s="313" t="s">
        <v>235</v>
      </c>
      <c r="J13" s="313"/>
    </row>
    <row r="14" spans="1:23" s="318" customFormat="1" ht="25.5">
      <c r="A14" s="314" t="s">
        <v>46</v>
      </c>
      <c r="B14" s="15" t="s">
        <v>249</v>
      </c>
      <c r="C14" s="14" t="s">
        <v>88</v>
      </c>
      <c r="D14" s="315"/>
      <c r="E14" s="316"/>
      <c r="F14" s="317"/>
      <c r="G14" s="305"/>
      <c r="K14"/>
      <c r="L14"/>
      <c r="M14"/>
      <c r="N14"/>
      <c r="O14"/>
      <c r="P14"/>
      <c r="Q14"/>
      <c r="R14"/>
      <c r="S14"/>
      <c r="T14"/>
      <c r="U14"/>
      <c r="V14"/>
      <c r="W14"/>
    </row>
    <row r="15" spans="1:23" s="318" customFormat="1" ht="25.5">
      <c r="A15" s="314" t="s">
        <v>89</v>
      </c>
      <c r="B15" s="14" t="s">
        <v>392</v>
      </c>
      <c r="C15" s="14" t="s">
        <v>90</v>
      </c>
      <c r="D15" s="319">
        <v>4132461184</v>
      </c>
      <c r="E15" s="320">
        <v>25179571038</v>
      </c>
      <c r="F15" s="321">
        <f>D15/G15</f>
        <v>0.13270194060986434</v>
      </c>
      <c r="G15" s="305">
        <v>31140925031</v>
      </c>
      <c r="K15" s="505">
        <f>D15/G15</f>
        <v>0.13270194060986434</v>
      </c>
      <c r="L15"/>
      <c r="M15"/>
      <c r="N15"/>
      <c r="O15"/>
      <c r="P15"/>
      <c r="Q15"/>
      <c r="R15"/>
      <c r="S15"/>
      <c r="T15"/>
      <c r="U15"/>
      <c r="V15"/>
      <c r="W15"/>
    </row>
    <row r="16" spans="1:23" s="318" customFormat="1" ht="25.5">
      <c r="A16" s="314"/>
      <c r="B16" s="324" t="s">
        <v>540</v>
      </c>
      <c r="C16" s="14" t="s">
        <v>91</v>
      </c>
      <c r="D16" s="319"/>
      <c r="E16" s="319"/>
      <c r="F16" s="321"/>
      <c r="G16" s="305">
        <v>22500000000</v>
      </c>
      <c r="K16" s="505">
        <f t="shared" ref="K16:K57" si="0">D16/G16</f>
        <v>0</v>
      </c>
      <c r="L16"/>
      <c r="M16"/>
      <c r="N16"/>
      <c r="O16"/>
      <c r="P16"/>
      <c r="Q16"/>
      <c r="R16"/>
      <c r="S16"/>
      <c r="T16"/>
      <c r="U16"/>
      <c r="V16"/>
      <c r="W16"/>
    </row>
    <row r="17" spans="1:23" s="318" customFormat="1" ht="25.5">
      <c r="A17" s="314"/>
      <c r="B17" s="324" t="s">
        <v>393</v>
      </c>
      <c r="C17" s="14" t="s">
        <v>92</v>
      </c>
      <c r="D17" s="319">
        <v>4132461184</v>
      </c>
      <c r="E17" s="320">
        <v>25179571038</v>
      </c>
      <c r="F17" s="321">
        <f t="shared" ref="F17:F57" si="1">D17/G17</f>
        <v>0.47824291602744723</v>
      </c>
      <c r="G17" s="305">
        <v>8640925031</v>
      </c>
      <c r="K17" s="505">
        <f t="shared" si="0"/>
        <v>0.47824291602744723</v>
      </c>
      <c r="L17"/>
      <c r="M17"/>
      <c r="N17"/>
      <c r="O17"/>
      <c r="P17"/>
      <c r="Q17"/>
      <c r="R17"/>
      <c r="S17"/>
      <c r="T17"/>
      <c r="U17"/>
      <c r="V17"/>
      <c r="W17"/>
    </row>
    <row r="18" spans="1:23" s="318" customFormat="1" ht="25.5">
      <c r="A18" s="314" t="s">
        <v>93</v>
      </c>
      <c r="B18" s="14" t="s">
        <v>395</v>
      </c>
      <c r="C18" s="14" t="s">
        <v>94</v>
      </c>
      <c r="D18" s="319">
        <v>61288041650</v>
      </c>
      <c r="E18" s="320">
        <v>37043384900</v>
      </c>
      <c r="F18" s="321">
        <f t="shared" si="1"/>
        <v>3.0846217782564711</v>
      </c>
      <c r="G18" s="305">
        <v>19868900000</v>
      </c>
      <c r="K18" s="505">
        <f t="shared" si="0"/>
        <v>3.0846217782564711</v>
      </c>
      <c r="L18"/>
      <c r="M18"/>
      <c r="N18"/>
      <c r="O18"/>
      <c r="P18"/>
      <c r="Q18"/>
      <c r="R18"/>
      <c r="S18"/>
      <c r="T18"/>
      <c r="U18"/>
      <c r="V18"/>
      <c r="W18"/>
    </row>
    <row r="19" spans="1:23" s="318" customFormat="1" ht="25.5">
      <c r="A19" s="314"/>
      <c r="B19" s="324" t="s">
        <v>396</v>
      </c>
      <c r="C19" s="14" t="s">
        <v>95</v>
      </c>
      <c r="D19" s="320">
        <v>61118991650</v>
      </c>
      <c r="E19" s="320">
        <v>37043384900</v>
      </c>
      <c r="F19" s="321">
        <f t="shared" si="1"/>
        <v>3.0761135065353393</v>
      </c>
      <c r="G19" s="305">
        <v>19868900000</v>
      </c>
      <c r="K19" s="505">
        <f t="shared" si="0"/>
        <v>3.0761135065353393</v>
      </c>
      <c r="L19"/>
      <c r="M19"/>
      <c r="N19"/>
      <c r="O19"/>
      <c r="P19"/>
      <c r="Q19"/>
      <c r="R19"/>
      <c r="S19"/>
      <c r="T19"/>
      <c r="U19"/>
      <c r="V19"/>
      <c r="W19"/>
    </row>
    <row r="20" spans="1:23" s="318" customFormat="1" ht="25.5">
      <c r="A20" s="314"/>
      <c r="B20" s="324" t="s">
        <v>397</v>
      </c>
      <c r="C20" s="14" t="s">
        <v>96</v>
      </c>
      <c r="D20" s="319"/>
      <c r="E20" s="320"/>
      <c r="F20" s="321"/>
      <c r="G20" s="305"/>
      <c r="K20" s="505" t="e">
        <f t="shared" si="0"/>
        <v>#DIV/0!</v>
      </c>
      <c r="L20"/>
      <c r="M20"/>
      <c r="N20"/>
      <c r="O20"/>
      <c r="P20"/>
      <c r="Q20"/>
      <c r="R20"/>
      <c r="S20"/>
      <c r="T20"/>
      <c r="U20"/>
      <c r="V20"/>
      <c r="W20"/>
    </row>
    <row r="21" spans="1:23" s="318" customFormat="1" ht="25.5">
      <c r="A21" s="314"/>
      <c r="B21" s="324" t="s">
        <v>398</v>
      </c>
      <c r="C21" s="14" t="s">
        <v>179</v>
      </c>
      <c r="D21" s="319"/>
      <c r="E21" s="320"/>
      <c r="F21" s="321"/>
      <c r="G21" s="305"/>
      <c r="K21" s="505" t="e">
        <f t="shared" si="0"/>
        <v>#DIV/0!</v>
      </c>
      <c r="L21"/>
      <c r="M21"/>
      <c r="N21"/>
      <c r="O21"/>
      <c r="P21"/>
      <c r="Q21"/>
      <c r="R21"/>
      <c r="S21"/>
      <c r="T21"/>
      <c r="U21"/>
      <c r="V21"/>
      <c r="W21"/>
    </row>
    <row r="22" spans="1:23" s="318" customFormat="1" ht="25.5">
      <c r="A22" s="314"/>
      <c r="B22" s="324" t="s">
        <v>289</v>
      </c>
      <c r="C22" s="14" t="s">
        <v>180</v>
      </c>
      <c r="D22" s="320">
        <v>169050000</v>
      </c>
      <c r="E22" s="320"/>
      <c r="F22" s="321"/>
      <c r="G22" s="305"/>
      <c r="K22" s="505" t="e">
        <f t="shared" si="0"/>
        <v>#DIV/0!</v>
      </c>
      <c r="L22"/>
      <c r="M22"/>
      <c r="N22"/>
      <c r="O22"/>
      <c r="P22"/>
      <c r="Q22"/>
      <c r="R22"/>
      <c r="S22"/>
      <c r="T22"/>
      <c r="U22"/>
      <c r="V22"/>
      <c r="W22"/>
    </row>
    <row r="23" spans="1:23" s="318" customFormat="1" ht="25.5">
      <c r="A23" s="314" t="s">
        <v>97</v>
      </c>
      <c r="B23" s="324" t="s">
        <v>571</v>
      </c>
      <c r="C23" s="14"/>
      <c r="D23" s="320"/>
      <c r="E23" s="320"/>
      <c r="F23" s="321"/>
      <c r="G23" s="305"/>
      <c r="K23" s="505" t="e">
        <f t="shared" si="0"/>
        <v>#DIV/0!</v>
      </c>
      <c r="L23"/>
      <c r="M23"/>
      <c r="N23"/>
      <c r="O23"/>
      <c r="P23"/>
      <c r="Q23"/>
      <c r="R23"/>
      <c r="S23"/>
      <c r="T23"/>
      <c r="U23"/>
      <c r="V23"/>
      <c r="W23"/>
    </row>
    <row r="24" spans="1:23" s="318" customFormat="1" ht="25.5">
      <c r="A24" s="314" t="s">
        <v>99</v>
      </c>
      <c r="B24" s="14" t="s">
        <v>399</v>
      </c>
      <c r="C24" s="14" t="s">
        <v>98</v>
      </c>
      <c r="D24" s="319"/>
      <c r="E24" s="320">
        <v>426950000</v>
      </c>
      <c r="F24" s="321"/>
      <c r="G24" s="305"/>
      <c r="K24" s="505" t="e">
        <f t="shared" si="0"/>
        <v>#DIV/0!</v>
      </c>
      <c r="L24"/>
      <c r="M24"/>
      <c r="N24"/>
      <c r="O24"/>
      <c r="P24"/>
      <c r="Q24"/>
      <c r="R24"/>
      <c r="S24"/>
      <c r="T24"/>
      <c r="U24"/>
      <c r="V24"/>
      <c r="W24"/>
    </row>
    <row r="25" spans="1:23" s="318" customFormat="1" ht="25.5">
      <c r="A25" s="314" t="s">
        <v>101</v>
      </c>
      <c r="B25" s="14" t="s">
        <v>400</v>
      </c>
      <c r="C25" s="14" t="s">
        <v>100</v>
      </c>
      <c r="D25" s="319"/>
      <c r="E25" s="320"/>
      <c r="F25" s="321"/>
      <c r="G25" s="305">
        <v>62876712</v>
      </c>
      <c r="K25" s="505">
        <f t="shared" si="0"/>
        <v>0</v>
      </c>
      <c r="L25"/>
      <c r="M25"/>
      <c r="N25"/>
      <c r="O25"/>
      <c r="P25"/>
      <c r="Q25"/>
      <c r="R25"/>
      <c r="S25"/>
      <c r="T25"/>
      <c r="U25"/>
      <c r="V25"/>
      <c r="W25"/>
    </row>
    <row r="26" spans="1:23" s="318" customFormat="1" ht="25.5">
      <c r="A26" s="314" t="s">
        <v>103</v>
      </c>
      <c r="B26" s="14" t="s">
        <v>570</v>
      </c>
      <c r="C26" s="14"/>
      <c r="D26" s="320"/>
      <c r="E26" s="320"/>
      <c r="F26" s="321"/>
      <c r="G26" s="305"/>
      <c r="K26" s="505" t="e">
        <f t="shared" si="0"/>
        <v>#DIV/0!</v>
      </c>
      <c r="L26"/>
      <c r="M26"/>
      <c r="N26"/>
      <c r="O26"/>
      <c r="P26"/>
      <c r="Q26"/>
      <c r="R26"/>
      <c r="S26"/>
      <c r="T26"/>
      <c r="U26"/>
      <c r="V26"/>
      <c r="W26"/>
    </row>
    <row r="27" spans="1:23" s="318" customFormat="1" ht="25.5">
      <c r="A27" s="314" t="s">
        <v>105</v>
      </c>
      <c r="B27" s="14" t="s">
        <v>401</v>
      </c>
      <c r="C27" s="14" t="s">
        <v>102</v>
      </c>
      <c r="D27" s="320">
        <v>123600000</v>
      </c>
      <c r="E27" s="320">
        <v>778000000</v>
      </c>
      <c r="F27" s="321"/>
      <c r="G27" s="305"/>
      <c r="K27" s="505" t="e">
        <f t="shared" si="0"/>
        <v>#DIV/0!</v>
      </c>
      <c r="L27"/>
      <c r="M27"/>
      <c r="N27"/>
      <c r="O27"/>
      <c r="P27"/>
      <c r="Q27"/>
      <c r="R27"/>
      <c r="S27"/>
      <c r="T27"/>
      <c r="U27"/>
      <c r="V27"/>
      <c r="W27"/>
    </row>
    <row r="28" spans="1:23" s="318" customFormat="1" ht="25.5">
      <c r="A28" s="314" t="s">
        <v>107</v>
      </c>
      <c r="B28" s="14" t="s">
        <v>402</v>
      </c>
      <c r="C28" s="14" t="s">
        <v>104</v>
      </c>
      <c r="D28" s="320"/>
      <c r="E28" s="320"/>
      <c r="F28" s="321"/>
      <c r="G28" s="305"/>
      <c r="K28" s="505" t="e">
        <f t="shared" si="0"/>
        <v>#DIV/0!</v>
      </c>
      <c r="L28"/>
      <c r="M28"/>
      <c r="N28"/>
      <c r="O28"/>
      <c r="P28"/>
      <c r="Q28"/>
      <c r="R28"/>
      <c r="S28"/>
      <c r="T28"/>
      <c r="U28"/>
      <c r="V28"/>
      <c r="W28"/>
    </row>
    <row r="29" spans="1:23" s="318" customFormat="1" ht="25.5">
      <c r="A29" s="314" t="s">
        <v>541</v>
      </c>
      <c r="B29" s="14" t="s">
        <v>403</v>
      </c>
      <c r="C29" s="14" t="s">
        <v>106</v>
      </c>
      <c r="D29" s="320"/>
      <c r="E29" s="320"/>
      <c r="F29" s="321"/>
      <c r="G29" s="305"/>
      <c r="K29" s="505" t="e">
        <f t="shared" si="0"/>
        <v>#DIV/0!</v>
      </c>
      <c r="L29"/>
      <c r="M29"/>
      <c r="N29"/>
      <c r="O29"/>
      <c r="P29"/>
      <c r="Q29"/>
      <c r="R29"/>
      <c r="S29"/>
      <c r="T29"/>
      <c r="U29"/>
      <c r="V29"/>
      <c r="W29"/>
    </row>
    <row r="30" spans="1:23" s="328" customFormat="1" ht="25.5">
      <c r="A30" s="325" t="s">
        <v>542</v>
      </c>
      <c r="B30" s="15" t="s">
        <v>250</v>
      </c>
      <c r="C30" s="15" t="s">
        <v>108</v>
      </c>
      <c r="D30" s="326">
        <v>65544102834</v>
      </c>
      <c r="E30" s="327">
        <v>63427905938</v>
      </c>
      <c r="F30" s="321">
        <f t="shared" si="1"/>
        <v>1.2833490416038826</v>
      </c>
      <c r="G30" s="305">
        <v>51072701743</v>
      </c>
      <c r="K30" s="505">
        <f t="shared" si="0"/>
        <v>1.2833490416038826</v>
      </c>
      <c r="L30"/>
      <c r="M30"/>
      <c r="N30"/>
      <c r="O30"/>
      <c r="P30"/>
      <c r="Q30"/>
      <c r="R30"/>
      <c r="S30"/>
      <c r="T30"/>
      <c r="U30"/>
      <c r="V30"/>
      <c r="W30"/>
    </row>
    <row r="31" spans="1:23" s="318" customFormat="1" ht="25.5">
      <c r="A31" s="325" t="s">
        <v>56</v>
      </c>
      <c r="B31" s="15" t="s">
        <v>251</v>
      </c>
      <c r="C31" s="14" t="s">
        <v>109</v>
      </c>
      <c r="D31" s="320"/>
      <c r="E31" s="320"/>
      <c r="F31" s="321"/>
      <c r="G31" s="305"/>
      <c r="K31" s="505" t="e">
        <f t="shared" si="0"/>
        <v>#DIV/0!</v>
      </c>
      <c r="L31"/>
      <c r="M31"/>
      <c r="N31"/>
      <c r="O31"/>
      <c r="P31"/>
      <c r="Q31"/>
      <c r="R31"/>
      <c r="S31"/>
      <c r="T31"/>
      <c r="U31"/>
      <c r="V31"/>
      <c r="W31"/>
    </row>
    <row r="32" spans="1:23" s="318" customFormat="1" ht="38.25">
      <c r="A32" s="325" t="s">
        <v>110</v>
      </c>
      <c r="B32" s="15" t="s">
        <v>543</v>
      </c>
      <c r="C32" s="14"/>
      <c r="D32" s="320"/>
      <c r="E32" s="320"/>
      <c r="F32" s="321"/>
      <c r="G32" s="305"/>
      <c r="K32" s="505" t="e">
        <f t="shared" si="0"/>
        <v>#DIV/0!</v>
      </c>
      <c r="L32"/>
      <c r="M32"/>
      <c r="N32"/>
      <c r="O32"/>
      <c r="P32"/>
      <c r="Q32"/>
      <c r="R32"/>
      <c r="S32"/>
      <c r="T32"/>
      <c r="U32"/>
      <c r="V32"/>
      <c r="W32"/>
    </row>
    <row r="33" spans="1:23" s="318" customFormat="1" ht="38.25" customHeight="1">
      <c r="A33" s="325" t="s">
        <v>112</v>
      </c>
      <c r="B33" s="15" t="s">
        <v>404</v>
      </c>
      <c r="C33" s="15" t="s">
        <v>111</v>
      </c>
      <c r="D33" s="320"/>
      <c r="E33" s="327">
        <v>1255220000</v>
      </c>
      <c r="F33" s="321">
        <f t="shared" si="1"/>
        <v>0</v>
      </c>
      <c r="G33" s="305">
        <v>1977733000</v>
      </c>
      <c r="K33" s="505">
        <f t="shared" si="0"/>
        <v>0</v>
      </c>
      <c r="L33"/>
      <c r="M33"/>
      <c r="N33"/>
      <c r="O33"/>
      <c r="P33"/>
      <c r="Q33"/>
      <c r="R33"/>
      <c r="S33"/>
      <c r="T33"/>
      <c r="U33"/>
      <c r="V33"/>
      <c r="W33"/>
    </row>
    <row r="34" spans="1:23" s="318" customFormat="1" ht="25.5">
      <c r="A34" s="314"/>
      <c r="B34" s="324" t="s">
        <v>572</v>
      </c>
      <c r="C34" s="14" t="s">
        <v>239</v>
      </c>
      <c r="D34" s="320"/>
      <c r="E34" s="320">
        <v>1255220000</v>
      </c>
      <c r="F34" s="321">
        <f t="shared" si="1"/>
        <v>0</v>
      </c>
      <c r="G34" s="305">
        <v>1977733000</v>
      </c>
      <c r="K34" s="505">
        <f t="shared" si="0"/>
        <v>0</v>
      </c>
      <c r="L34"/>
      <c r="M34"/>
      <c r="N34"/>
      <c r="O34"/>
      <c r="P34"/>
      <c r="Q34"/>
      <c r="R34"/>
      <c r="S34"/>
      <c r="T34"/>
      <c r="U34"/>
      <c r="V34"/>
      <c r="W34"/>
    </row>
    <row r="35" spans="1:23" s="318" customFormat="1" ht="25.5">
      <c r="A35" s="314"/>
      <c r="B35" s="324" t="s">
        <v>405</v>
      </c>
      <c r="C35" s="14" t="s">
        <v>252</v>
      </c>
      <c r="D35" s="320"/>
      <c r="E35" s="320"/>
      <c r="F35" s="321"/>
      <c r="G35" s="305"/>
      <c r="K35" s="505" t="e">
        <f t="shared" si="0"/>
        <v>#DIV/0!</v>
      </c>
      <c r="L35"/>
      <c r="M35"/>
      <c r="N35"/>
      <c r="O35"/>
      <c r="P35"/>
      <c r="Q35"/>
      <c r="R35"/>
      <c r="S35"/>
      <c r="T35"/>
      <c r="U35"/>
      <c r="V35"/>
      <c r="W35"/>
    </row>
    <row r="36" spans="1:23" s="318" customFormat="1" ht="25.5">
      <c r="A36" s="325" t="s">
        <v>114</v>
      </c>
      <c r="B36" s="15" t="s">
        <v>406</v>
      </c>
      <c r="C36" s="15" t="s">
        <v>113</v>
      </c>
      <c r="D36" s="326">
        <v>286712081</v>
      </c>
      <c r="E36" s="327">
        <v>272457629</v>
      </c>
      <c r="F36" s="321">
        <f t="shared" si="1"/>
        <v>2.0494785830077551</v>
      </c>
      <c r="G36" s="305">
        <v>139895134</v>
      </c>
      <c r="K36" s="505">
        <f t="shared" si="0"/>
        <v>2.0494785830077551</v>
      </c>
      <c r="L36"/>
      <c r="M36"/>
      <c r="N36"/>
      <c r="O36"/>
      <c r="P36"/>
      <c r="Q36"/>
      <c r="R36"/>
      <c r="S36"/>
      <c r="T36"/>
      <c r="U36"/>
      <c r="V36"/>
      <c r="W36"/>
    </row>
    <row r="37" spans="1:23" s="318" customFormat="1" ht="25.5">
      <c r="A37" s="314"/>
      <c r="B37" s="14" t="s">
        <v>407</v>
      </c>
      <c r="C37" s="14" t="s">
        <v>240</v>
      </c>
      <c r="D37" s="319">
        <v>11844224</v>
      </c>
      <c r="E37" s="320">
        <v>3664558</v>
      </c>
      <c r="F37" s="321">
        <f t="shared" si="1"/>
        <v>122.84882744028295</v>
      </c>
      <c r="G37" s="305">
        <v>96413</v>
      </c>
      <c r="K37" s="505">
        <f t="shared" si="0"/>
        <v>122.84882744028295</v>
      </c>
      <c r="L37"/>
      <c r="M37"/>
      <c r="N37"/>
      <c r="O37"/>
      <c r="P37"/>
      <c r="Q37"/>
      <c r="R37"/>
      <c r="S37"/>
      <c r="T37"/>
      <c r="U37"/>
      <c r="V37"/>
      <c r="W37"/>
    </row>
    <row r="38" spans="1:23" s="318" customFormat="1" ht="25.5">
      <c r="A38" s="314"/>
      <c r="B38" s="14" t="s">
        <v>408</v>
      </c>
      <c r="C38" s="14" t="s">
        <v>241</v>
      </c>
      <c r="D38" s="319">
        <v>63663115</v>
      </c>
      <c r="E38" s="320">
        <v>21204115</v>
      </c>
      <c r="F38" s="321">
        <f t="shared" si="1"/>
        <v>120.11908490566037</v>
      </c>
      <c r="G38" s="305">
        <v>530000</v>
      </c>
      <c r="K38" s="505">
        <f t="shared" si="0"/>
        <v>120.11908490566037</v>
      </c>
      <c r="L38"/>
      <c r="M38"/>
      <c r="N38"/>
      <c r="O38"/>
      <c r="P38"/>
      <c r="Q38"/>
      <c r="R38"/>
      <c r="S38"/>
      <c r="T38"/>
      <c r="U38"/>
      <c r="V38"/>
      <c r="W38"/>
    </row>
    <row r="39" spans="1:23" s="318" customFormat="1" ht="25.5">
      <c r="A39" s="314"/>
      <c r="B39" s="14" t="s">
        <v>290</v>
      </c>
      <c r="C39" s="14" t="s">
        <v>181</v>
      </c>
      <c r="D39" s="320"/>
      <c r="E39" s="320"/>
      <c r="F39" s="321"/>
      <c r="G39" s="305"/>
      <c r="K39" s="505" t="e">
        <f t="shared" si="0"/>
        <v>#DIV/0!</v>
      </c>
      <c r="L39"/>
      <c r="M39"/>
      <c r="N39"/>
      <c r="O39"/>
      <c r="P39"/>
      <c r="Q39"/>
      <c r="R39"/>
      <c r="S39"/>
      <c r="T39"/>
      <c r="U39"/>
      <c r="V39"/>
      <c r="W39"/>
    </row>
    <row r="40" spans="1:23" s="318" customFormat="1" ht="25.5">
      <c r="A40" s="314"/>
      <c r="B40" s="14" t="s">
        <v>409</v>
      </c>
      <c r="C40" s="14" t="s">
        <v>185</v>
      </c>
      <c r="D40" s="319">
        <v>45000000</v>
      </c>
      <c r="E40" s="320">
        <v>45000000</v>
      </c>
      <c r="F40" s="321">
        <f t="shared" si="1"/>
        <v>1.5</v>
      </c>
      <c r="G40" s="305">
        <v>30000000</v>
      </c>
      <c r="K40" s="505">
        <f t="shared" si="0"/>
        <v>1.5</v>
      </c>
      <c r="L40"/>
      <c r="M40"/>
      <c r="N40"/>
      <c r="O40"/>
      <c r="P40"/>
      <c r="Q40"/>
      <c r="R40"/>
      <c r="S40"/>
      <c r="T40"/>
      <c r="U40"/>
      <c r="V40"/>
      <c r="W40"/>
    </row>
    <row r="41" spans="1:23" s="318" customFormat="1" ht="38.25">
      <c r="A41" s="314"/>
      <c r="B41" s="14" t="s">
        <v>466</v>
      </c>
      <c r="C41" s="14" t="s">
        <v>182</v>
      </c>
      <c r="D41" s="320"/>
      <c r="E41" s="320"/>
      <c r="F41" s="321"/>
      <c r="G41" s="305"/>
      <c r="K41" s="505" t="e">
        <f t="shared" si="0"/>
        <v>#DIV/0!</v>
      </c>
      <c r="L41"/>
      <c r="M41"/>
      <c r="N41"/>
      <c r="O41"/>
      <c r="P41"/>
      <c r="Q41"/>
      <c r="R41"/>
      <c r="S41"/>
      <c r="T41"/>
      <c r="U41"/>
      <c r="V41"/>
      <c r="W41"/>
    </row>
    <row r="42" spans="1:23" s="318" customFormat="1" ht="25.5">
      <c r="A42" s="314"/>
      <c r="B42" s="14" t="s">
        <v>293</v>
      </c>
      <c r="C42" s="14" t="s">
        <v>188</v>
      </c>
      <c r="D42" s="319">
        <v>184209</v>
      </c>
      <c r="E42" s="320">
        <v>464099</v>
      </c>
      <c r="F42" s="321">
        <f t="shared" si="1"/>
        <v>258.72050561797755</v>
      </c>
      <c r="G42" s="305">
        <v>712</v>
      </c>
      <c r="K42" s="505">
        <f t="shared" si="0"/>
        <v>258.72050561797755</v>
      </c>
      <c r="L42"/>
      <c r="M42"/>
      <c r="N42"/>
      <c r="O42"/>
      <c r="P42"/>
      <c r="Q42"/>
      <c r="R42"/>
      <c r="S42"/>
      <c r="T42"/>
      <c r="U42"/>
      <c r="V42"/>
      <c r="W42"/>
    </row>
    <row r="43" spans="1:23" s="318" customFormat="1" ht="25.5">
      <c r="A43" s="314"/>
      <c r="B43" s="14" t="s">
        <v>291</v>
      </c>
      <c r="C43" s="14" t="s">
        <v>184</v>
      </c>
      <c r="D43" s="319">
        <v>64900807</v>
      </c>
      <c r="E43" s="320">
        <v>64592827</v>
      </c>
      <c r="F43" s="321">
        <f t="shared" si="1"/>
        <v>1.2704423574387604</v>
      </c>
      <c r="G43" s="305">
        <v>51085204</v>
      </c>
      <c r="K43" s="505">
        <f t="shared" si="0"/>
        <v>1.2704423574387604</v>
      </c>
      <c r="L43"/>
      <c r="M43"/>
      <c r="N43"/>
      <c r="O43"/>
      <c r="P43"/>
      <c r="Q43"/>
      <c r="R43"/>
      <c r="S43"/>
      <c r="T43"/>
      <c r="U43"/>
      <c r="V43"/>
      <c r="W43"/>
    </row>
    <row r="44" spans="1:23" s="318" customFormat="1" ht="26.25" customHeight="1">
      <c r="A44" s="314"/>
      <c r="B44" s="14" t="s">
        <v>292</v>
      </c>
      <c r="C44" s="14" t="s">
        <v>183</v>
      </c>
      <c r="D44" s="319">
        <v>20507650</v>
      </c>
      <c r="E44" s="320">
        <v>20530058</v>
      </c>
      <c r="F44" s="321">
        <f t="shared" si="1"/>
        <v>1.0050492481556386</v>
      </c>
      <c r="G44" s="305">
        <v>20404622</v>
      </c>
      <c r="K44" s="505">
        <f t="shared" si="0"/>
        <v>1.0050492481556386</v>
      </c>
      <c r="L44"/>
      <c r="M44"/>
      <c r="N44"/>
      <c r="O44"/>
      <c r="P44"/>
      <c r="Q44"/>
      <c r="R44"/>
      <c r="S44"/>
      <c r="T44"/>
      <c r="U44"/>
      <c r="V44"/>
      <c r="W44"/>
    </row>
    <row r="45" spans="1:23" s="318" customFormat="1" ht="26.25" customHeight="1">
      <c r="A45" s="314"/>
      <c r="B45" s="14" t="s">
        <v>410</v>
      </c>
      <c r="C45" s="14" t="s">
        <v>187</v>
      </c>
      <c r="D45" s="319">
        <v>5500000</v>
      </c>
      <c r="E45" s="320">
        <v>5500000</v>
      </c>
      <c r="F45" s="321">
        <f t="shared" si="1"/>
        <v>1</v>
      </c>
      <c r="G45" s="305">
        <v>5500000</v>
      </c>
      <c r="K45" s="505">
        <f t="shared" si="0"/>
        <v>1</v>
      </c>
      <c r="L45"/>
      <c r="M45"/>
      <c r="N45"/>
      <c r="O45"/>
      <c r="P45"/>
      <c r="Q45"/>
      <c r="R45"/>
      <c r="S45"/>
      <c r="T45"/>
      <c r="U45"/>
      <c r="V45"/>
      <c r="W45"/>
    </row>
    <row r="46" spans="1:23" s="318" customFormat="1" ht="25.5">
      <c r="A46" s="314"/>
      <c r="B46" s="14" t="s">
        <v>411</v>
      </c>
      <c r="C46" s="14" t="s">
        <v>227</v>
      </c>
      <c r="D46" s="319">
        <v>16500000</v>
      </c>
      <c r="E46" s="320">
        <v>16500000</v>
      </c>
      <c r="F46" s="321">
        <f t="shared" si="1"/>
        <v>1</v>
      </c>
      <c r="G46" s="305">
        <v>16500000</v>
      </c>
      <c r="K46" s="505">
        <f t="shared" si="0"/>
        <v>1</v>
      </c>
      <c r="L46"/>
      <c r="M46"/>
      <c r="N46"/>
      <c r="O46"/>
      <c r="P46"/>
      <c r="Q46"/>
      <c r="R46"/>
      <c r="S46"/>
      <c r="T46"/>
      <c r="U46"/>
      <c r="V46"/>
      <c r="W46"/>
    </row>
    <row r="47" spans="1:23" s="318" customFormat="1" ht="25.5">
      <c r="A47" s="314"/>
      <c r="B47" s="14" t="s">
        <v>412</v>
      </c>
      <c r="C47" s="14" t="s">
        <v>190</v>
      </c>
      <c r="D47" s="319">
        <v>13200000</v>
      </c>
      <c r="E47" s="320">
        <v>13200000</v>
      </c>
      <c r="F47" s="321">
        <f t="shared" si="1"/>
        <v>1</v>
      </c>
      <c r="G47" s="305">
        <v>13200000</v>
      </c>
      <c r="K47" s="505">
        <f t="shared" si="0"/>
        <v>1</v>
      </c>
      <c r="L47"/>
      <c r="M47"/>
      <c r="N47"/>
      <c r="O47"/>
      <c r="P47"/>
      <c r="Q47"/>
      <c r="R47"/>
      <c r="S47"/>
      <c r="T47"/>
      <c r="U47"/>
      <c r="V47"/>
      <c r="W47"/>
    </row>
    <row r="48" spans="1:23" s="318" customFormat="1" ht="25.5">
      <c r="A48" s="314"/>
      <c r="B48" s="14" t="s">
        <v>295</v>
      </c>
      <c r="C48" s="14" t="s">
        <v>186</v>
      </c>
      <c r="D48" s="319">
        <v>43389000</v>
      </c>
      <c r="E48" s="320">
        <v>68340172</v>
      </c>
      <c r="F48" s="321"/>
      <c r="G48" s="305"/>
      <c r="K48" s="505" t="e">
        <f t="shared" si="0"/>
        <v>#DIV/0!</v>
      </c>
      <c r="L48"/>
      <c r="M48"/>
      <c r="N48"/>
      <c r="O48"/>
      <c r="P48"/>
      <c r="Q48"/>
      <c r="R48"/>
      <c r="S48"/>
      <c r="T48"/>
      <c r="U48"/>
      <c r="V48"/>
      <c r="W48"/>
    </row>
    <row r="49" spans="1:23" s="318" customFormat="1" ht="25.5">
      <c r="A49" s="314"/>
      <c r="B49" s="14" t="s">
        <v>413</v>
      </c>
      <c r="C49" s="14" t="s">
        <v>189</v>
      </c>
      <c r="D49" s="320"/>
      <c r="E49" s="320">
        <v>6250004</v>
      </c>
      <c r="F49" s="321"/>
      <c r="G49" s="305"/>
      <c r="K49" s="505" t="e">
        <f t="shared" si="0"/>
        <v>#DIV/0!</v>
      </c>
      <c r="L49"/>
      <c r="M49"/>
      <c r="N49"/>
      <c r="O49"/>
      <c r="P49"/>
      <c r="Q49"/>
      <c r="R49"/>
      <c r="S49"/>
      <c r="T49"/>
      <c r="U49"/>
      <c r="V49"/>
      <c r="W49"/>
    </row>
    <row r="50" spans="1:23" s="318" customFormat="1" ht="51">
      <c r="A50" s="314"/>
      <c r="B50" s="14" t="s">
        <v>294</v>
      </c>
      <c r="C50" s="14" t="s">
        <v>456</v>
      </c>
      <c r="D50" s="320">
        <v>1824196</v>
      </c>
      <c r="E50" s="320">
        <v>4568610</v>
      </c>
      <c r="F50" s="321">
        <f t="shared" si="1"/>
        <v>255.84796633941093</v>
      </c>
      <c r="G50" s="305">
        <v>7130</v>
      </c>
      <c r="K50" s="505">
        <f t="shared" si="0"/>
        <v>255.84796633941093</v>
      </c>
      <c r="L50"/>
      <c r="M50"/>
      <c r="N50"/>
      <c r="O50"/>
      <c r="P50"/>
      <c r="Q50"/>
      <c r="R50"/>
      <c r="S50"/>
      <c r="T50"/>
      <c r="U50"/>
      <c r="V50"/>
      <c r="W50"/>
    </row>
    <row r="51" spans="1:23" s="318" customFormat="1" ht="25.5">
      <c r="A51" s="314"/>
      <c r="B51" s="14" t="s">
        <v>458</v>
      </c>
      <c r="C51" s="14" t="s">
        <v>457</v>
      </c>
      <c r="D51" s="320">
        <v>98880</v>
      </c>
      <c r="E51" s="320">
        <v>2033220</v>
      </c>
      <c r="F51" s="321">
        <f t="shared" si="1"/>
        <v>4.9996637564322384E-2</v>
      </c>
      <c r="G51" s="305">
        <v>1977733</v>
      </c>
      <c r="K51" s="505">
        <f t="shared" si="0"/>
        <v>4.9996637564322384E-2</v>
      </c>
      <c r="L51"/>
      <c r="M51"/>
      <c r="N51"/>
      <c r="O51"/>
      <c r="P51"/>
      <c r="Q51"/>
      <c r="R51"/>
      <c r="S51"/>
      <c r="T51"/>
      <c r="U51"/>
      <c r="V51"/>
      <c r="W51"/>
    </row>
    <row r="52" spans="1:23" s="318" customFormat="1" ht="25.5">
      <c r="A52" s="314"/>
      <c r="B52" s="14" t="s">
        <v>459</v>
      </c>
      <c r="C52" s="14" t="s">
        <v>467</v>
      </c>
      <c r="D52" s="320">
        <v>100000</v>
      </c>
      <c r="E52" s="320">
        <v>609966</v>
      </c>
      <c r="F52" s="321">
        <f t="shared" si="1"/>
        <v>0.16854311332838939</v>
      </c>
      <c r="G52" s="305">
        <v>593320</v>
      </c>
      <c r="K52" s="505">
        <f t="shared" si="0"/>
        <v>0.16854311332838939</v>
      </c>
      <c r="L52"/>
      <c r="M52"/>
      <c r="N52"/>
      <c r="O52"/>
      <c r="P52"/>
      <c r="Q52"/>
      <c r="R52"/>
      <c r="S52"/>
      <c r="T52"/>
      <c r="U52"/>
      <c r="V52"/>
      <c r="W52"/>
    </row>
    <row r="53" spans="1:23" s="318" customFormat="1" ht="25.5">
      <c r="A53" s="314"/>
      <c r="B53" s="14" t="s">
        <v>455</v>
      </c>
      <c r="C53" s="14" t="s">
        <v>468</v>
      </c>
      <c r="D53" s="320" t="s">
        <v>700</v>
      </c>
      <c r="E53" s="320"/>
      <c r="F53" s="321"/>
      <c r="G53" s="305"/>
      <c r="K53" s="505" t="e">
        <f t="shared" si="0"/>
        <v>#VALUE!</v>
      </c>
      <c r="L53"/>
      <c r="M53"/>
      <c r="N53"/>
      <c r="O53"/>
      <c r="P53"/>
      <c r="Q53"/>
      <c r="R53"/>
      <c r="S53"/>
      <c r="T53"/>
      <c r="U53"/>
      <c r="V53"/>
      <c r="W53"/>
    </row>
    <row r="54" spans="1:23" s="318" customFormat="1" ht="25.5">
      <c r="A54" s="325" t="s">
        <v>544</v>
      </c>
      <c r="B54" s="15" t="s">
        <v>414</v>
      </c>
      <c r="C54" s="15" t="s">
        <v>115</v>
      </c>
      <c r="D54" s="329">
        <v>286712081</v>
      </c>
      <c r="E54" s="330">
        <v>1527677629</v>
      </c>
      <c r="F54" s="321">
        <f t="shared" si="1"/>
        <v>0.13539302599764194</v>
      </c>
      <c r="G54" s="305">
        <v>2117628134</v>
      </c>
      <c r="K54" s="505">
        <f t="shared" si="0"/>
        <v>0.13539302599764194</v>
      </c>
      <c r="L54"/>
      <c r="M54"/>
      <c r="N54"/>
      <c r="O54"/>
      <c r="P54"/>
      <c r="Q54"/>
      <c r="R54"/>
      <c r="S54"/>
      <c r="T54"/>
      <c r="U54"/>
      <c r="V54"/>
      <c r="W54"/>
    </row>
    <row r="55" spans="1:23" s="318" customFormat="1" ht="25.5">
      <c r="A55" s="314"/>
      <c r="B55" s="331" t="s">
        <v>545</v>
      </c>
      <c r="C55" s="14" t="s">
        <v>116</v>
      </c>
      <c r="D55" s="326">
        <v>65257390753</v>
      </c>
      <c r="E55" s="327">
        <v>61900228309</v>
      </c>
      <c r="F55" s="321">
        <f t="shared" si="1"/>
        <v>1.333005671163018</v>
      </c>
      <c r="G55" s="305">
        <v>48955073609</v>
      </c>
      <c r="K55" s="505">
        <f t="shared" si="0"/>
        <v>1.333005671163018</v>
      </c>
      <c r="L55"/>
      <c r="M55"/>
      <c r="N55"/>
      <c r="O55"/>
      <c r="P55"/>
      <c r="Q55"/>
      <c r="R55"/>
      <c r="S55"/>
      <c r="T55"/>
      <c r="U55"/>
      <c r="V55"/>
      <c r="W55"/>
    </row>
    <row r="56" spans="1:23" s="318" customFormat="1" ht="25.5">
      <c r="A56" s="314"/>
      <c r="B56" s="324" t="s">
        <v>415</v>
      </c>
      <c r="C56" s="14" t="s">
        <v>117</v>
      </c>
      <c r="D56" s="332">
        <v>6191595.3600000003</v>
      </c>
      <c r="E56" s="333">
        <v>5924078.7599999998</v>
      </c>
      <c r="F56" s="321">
        <f t="shared" si="1"/>
        <v>1.2352040726094897</v>
      </c>
      <c r="G56" s="305">
        <v>5012609.25</v>
      </c>
      <c r="K56" s="505">
        <f t="shared" si="0"/>
        <v>1.2352040726094897</v>
      </c>
      <c r="L56"/>
      <c r="M56"/>
      <c r="N56"/>
      <c r="O56"/>
      <c r="P56"/>
      <c r="Q56"/>
      <c r="R56"/>
      <c r="S56"/>
      <c r="T56"/>
      <c r="U56"/>
      <c r="V56"/>
      <c r="W56"/>
    </row>
    <row r="57" spans="1:23" s="318" customFormat="1" ht="25.5">
      <c r="A57" s="314"/>
      <c r="B57" s="324" t="s">
        <v>416</v>
      </c>
      <c r="C57" s="14" t="s">
        <v>118</v>
      </c>
      <c r="D57" s="332">
        <v>10539.67</v>
      </c>
      <c r="E57" s="333">
        <v>10448.92</v>
      </c>
      <c r="F57" s="321">
        <f t="shared" si="1"/>
        <v>1.0791787745305836</v>
      </c>
      <c r="G57" s="305">
        <v>9766.3799999999992</v>
      </c>
      <c r="K57" s="505">
        <f t="shared" si="0"/>
        <v>1.0791787745305836</v>
      </c>
      <c r="L57"/>
      <c r="M57"/>
      <c r="N57"/>
      <c r="O57"/>
      <c r="P57"/>
      <c r="Q57"/>
      <c r="R57"/>
      <c r="S57"/>
      <c r="T57"/>
      <c r="U57"/>
      <c r="V57"/>
      <c r="W57"/>
    </row>
    <row r="58" spans="1:23">
      <c r="A58" s="334"/>
      <c r="B58" s="335"/>
      <c r="C58" s="336"/>
      <c r="D58" s="337"/>
      <c r="E58" s="337"/>
      <c r="F58" s="338"/>
      <c r="J58" s="339"/>
    </row>
    <row r="59" spans="1:23" ht="11.25" customHeight="1">
      <c r="A59" s="1"/>
      <c r="B59" s="340"/>
      <c r="C59" s="1"/>
      <c r="D59" s="341"/>
      <c r="E59" s="341"/>
      <c r="F59" s="342"/>
    </row>
    <row r="60" spans="1:23">
      <c r="A60" s="476" t="s">
        <v>691</v>
      </c>
      <c r="B60" s="1"/>
      <c r="C60" s="35"/>
      <c r="D60" s="478" t="s">
        <v>692</v>
      </c>
      <c r="E60" s="341"/>
      <c r="F60" s="342"/>
    </row>
    <row r="61" spans="1:23">
      <c r="A61" s="36" t="s">
        <v>176</v>
      </c>
      <c r="B61" s="1"/>
      <c r="C61" s="35"/>
      <c r="D61" s="37" t="s">
        <v>177</v>
      </c>
      <c r="E61" s="341"/>
      <c r="F61" s="342"/>
    </row>
    <row r="62" spans="1:23">
      <c r="A62" s="1"/>
      <c r="B62" s="1"/>
      <c r="C62" s="35"/>
      <c r="D62" s="35"/>
      <c r="E62" s="341"/>
      <c r="F62" s="342"/>
    </row>
    <row r="63" spans="1:23">
      <c r="A63" s="1"/>
      <c r="B63" s="1"/>
      <c r="C63" s="35"/>
      <c r="D63" s="35"/>
      <c r="E63" s="341"/>
      <c r="F63" s="342"/>
    </row>
    <row r="64" spans="1:23">
      <c r="A64" s="1"/>
      <c r="B64" s="1"/>
      <c r="C64" s="35"/>
      <c r="D64" s="35"/>
      <c r="E64" s="341"/>
      <c r="F64" s="342"/>
    </row>
    <row r="65" spans="1:6">
      <c r="A65" s="1"/>
      <c r="B65" s="1"/>
      <c r="C65" s="35"/>
      <c r="D65" s="35"/>
      <c r="E65" s="341"/>
      <c r="F65" s="342"/>
    </row>
    <row r="66" spans="1:6">
      <c r="A66" s="1"/>
      <c r="B66" s="1"/>
      <c r="C66" s="35"/>
      <c r="D66" s="35"/>
      <c r="E66" s="341"/>
      <c r="F66" s="342"/>
    </row>
    <row r="67" spans="1:6">
      <c r="A67" s="1"/>
      <c r="B67" s="1"/>
      <c r="C67" s="35"/>
      <c r="D67" s="35"/>
      <c r="E67" s="341"/>
      <c r="F67" s="342"/>
    </row>
    <row r="68" spans="1:6">
      <c r="A68" s="1"/>
      <c r="B68" s="1"/>
      <c r="C68" s="35"/>
      <c r="D68" s="35"/>
      <c r="E68" s="341"/>
      <c r="F68" s="342"/>
    </row>
    <row r="69" spans="1:6">
      <c r="A69" s="1"/>
      <c r="B69" s="1"/>
      <c r="C69" s="35"/>
      <c r="D69" s="35"/>
      <c r="E69" s="341"/>
      <c r="F69" s="342"/>
    </row>
    <row r="70" spans="1:6">
      <c r="A70" s="28"/>
      <c r="B70" s="28"/>
      <c r="C70" s="35"/>
      <c r="D70" s="29"/>
      <c r="E70" s="343"/>
      <c r="F70" s="344"/>
    </row>
    <row r="71" spans="1:6">
      <c r="A71" s="25" t="s">
        <v>237</v>
      </c>
      <c r="B71" s="1"/>
      <c r="C71" s="35"/>
      <c r="D71" s="27" t="s">
        <v>475</v>
      </c>
      <c r="E71" s="341"/>
      <c r="F71" s="342"/>
    </row>
    <row r="72" spans="1:6">
      <c r="A72" s="25" t="s">
        <v>629</v>
      </c>
      <c r="B72" s="1"/>
      <c r="C72" s="35"/>
      <c r="D72" s="27"/>
      <c r="E72" s="341"/>
      <c r="F72" s="342"/>
    </row>
    <row r="73" spans="1:6">
      <c r="A73" s="1" t="s">
        <v>238</v>
      </c>
      <c r="B73" s="1"/>
      <c r="C73" s="35"/>
      <c r="D73" s="26"/>
      <c r="E73" s="341"/>
      <c r="F73" s="342"/>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4" zoomScaleNormal="100" zoomScaleSheetLayoutView="100" workbookViewId="0">
      <selection activeCell="E60" sqref="E60"/>
    </sheetView>
  </sheetViews>
  <sheetFormatPr defaultColWidth="9.140625" defaultRowHeight="15"/>
  <cols>
    <col min="1" max="1" width="7.140625" style="31" customWidth="1"/>
    <col min="2" max="2" width="48.5703125" style="31" customWidth="1"/>
    <col min="3" max="3" width="9.140625" style="31"/>
    <col min="4" max="4" width="21.85546875" style="345" customWidth="1"/>
    <col min="5" max="5" width="21.140625" style="345" customWidth="1"/>
    <col min="6" max="6" width="19.5703125" style="345" customWidth="1"/>
    <col min="7" max="7" width="14.5703125" style="347" bestFit="1" customWidth="1"/>
    <col min="8" max="9" width="15.85546875" style="322" bestFit="1" customWidth="1"/>
    <col min="10" max="12" width="14.5703125" style="24" bestFit="1" customWidth="1"/>
    <col min="13" max="13" width="13.85546875" style="24" bestFit="1" customWidth="1"/>
    <col min="14" max="14" width="9.140625" style="24"/>
    <col min="15" max="15" width="12.5703125" style="24" bestFit="1" customWidth="1"/>
    <col min="16" max="16384" width="9.140625" style="31"/>
  </cols>
  <sheetData>
    <row r="1" spans="1:20" ht="23.25" customHeight="1">
      <c r="A1" s="537" t="s">
        <v>538</v>
      </c>
      <c r="B1" s="537"/>
      <c r="C1" s="537"/>
      <c r="D1" s="537"/>
      <c r="E1" s="537"/>
      <c r="F1" s="537"/>
    </row>
    <row r="2" spans="1:20" ht="33" customHeight="1">
      <c r="A2" s="538" t="s">
        <v>546</v>
      </c>
      <c r="B2" s="538"/>
      <c r="C2" s="538"/>
      <c r="D2" s="538"/>
      <c r="E2" s="538"/>
      <c r="F2" s="538"/>
    </row>
    <row r="3" spans="1:20" ht="15" customHeight="1">
      <c r="A3" s="529" t="s">
        <v>280</v>
      </c>
      <c r="B3" s="529"/>
      <c r="C3" s="529"/>
      <c r="D3" s="529"/>
      <c r="E3" s="529"/>
      <c r="F3" s="529"/>
    </row>
    <row r="4" spans="1:20">
      <c r="A4" s="529"/>
      <c r="B4" s="529"/>
      <c r="C4" s="529"/>
      <c r="D4" s="529"/>
      <c r="E4" s="529"/>
      <c r="F4" s="529"/>
    </row>
    <row r="5" spans="1:20">
      <c r="A5" s="539" t="str">
        <f>'ngay thang'!B10</f>
        <v>Quý 4 năm 2023/Quarter 4 2023</v>
      </c>
      <c r="B5" s="539"/>
      <c r="C5" s="539"/>
      <c r="D5" s="539"/>
      <c r="E5" s="539"/>
      <c r="F5" s="539"/>
    </row>
    <row r="6" spans="1:20">
      <c r="A6" s="244"/>
      <c r="B6" s="244"/>
      <c r="C6" s="244"/>
      <c r="D6" s="244"/>
      <c r="E6" s="244"/>
      <c r="F6" s="1"/>
    </row>
    <row r="7" spans="1:20" ht="30" customHeight="1">
      <c r="A7" s="526" t="s">
        <v>245</v>
      </c>
      <c r="B7" s="526"/>
      <c r="C7" s="526" t="s">
        <v>645</v>
      </c>
      <c r="D7" s="526"/>
      <c r="E7" s="526"/>
      <c r="F7" s="526"/>
    </row>
    <row r="8" spans="1:20" ht="30" customHeight="1">
      <c r="A8" s="526" t="s">
        <v>243</v>
      </c>
      <c r="B8" s="526"/>
      <c r="C8" s="526" t="s">
        <v>474</v>
      </c>
      <c r="D8" s="526"/>
      <c r="E8" s="526"/>
      <c r="F8" s="526"/>
    </row>
    <row r="9" spans="1:20" ht="30" customHeight="1">
      <c r="A9" s="525" t="s">
        <v>242</v>
      </c>
      <c r="B9" s="525"/>
      <c r="C9" s="525" t="s">
        <v>244</v>
      </c>
      <c r="D9" s="525"/>
      <c r="E9" s="525"/>
      <c r="F9" s="525"/>
    </row>
    <row r="10" spans="1:20" ht="30" customHeight="1">
      <c r="A10" s="525" t="s">
        <v>246</v>
      </c>
      <c r="B10" s="525"/>
      <c r="C10" s="525" t="str">
        <f>'ngay thang'!B14</f>
        <v>Ngày 10 tháng 1 năm 2024
10 Jan 2024</v>
      </c>
      <c r="D10" s="525"/>
      <c r="E10" s="525"/>
      <c r="F10" s="525"/>
    </row>
    <row r="11" spans="1:20" ht="24" customHeight="1">
      <c r="A11" s="239"/>
      <c r="B11" s="239"/>
      <c r="C11" s="239"/>
      <c r="D11" s="239"/>
      <c r="E11" s="239"/>
      <c r="F11" s="239"/>
    </row>
    <row r="12" spans="1:20" ht="21" customHeight="1">
      <c r="A12" s="307" t="s">
        <v>282</v>
      </c>
      <c r="D12" s="308"/>
      <c r="E12" s="308"/>
      <c r="F12" s="308"/>
    </row>
    <row r="13" spans="1:20" ht="43.5" customHeight="1">
      <c r="A13" s="310" t="s">
        <v>197</v>
      </c>
      <c r="B13" s="349" t="s">
        <v>173</v>
      </c>
      <c r="C13" s="349" t="s">
        <v>199</v>
      </c>
      <c r="D13" s="350" t="s">
        <v>304</v>
      </c>
      <c r="E13" s="350" t="s">
        <v>305</v>
      </c>
      <c r="F13" s="350" t="s">
        <v>228</v>
      </c>
    </row>
    <row r="14" spans="1:20" s="355" customFormat="1" ht="25.5">
      <c r="A14" s="351" t="s">
        <v>46</v>
      </c>
      <c r="B14" s="352" t="s">
        <v>417</v>
      </c>
      <c r="C14" s="352" t="s">
        <v>119</v>
      </c>
      <c r="D14" s="353">
        <v>8779093</v>
      </c>
      <c r="E14" s="353">
        <v>432973178</v>
      </c>
      <c r="F14" s="353">
        <v>998455890</v>
      </c>
      <c r="G14" s="373"/>
      <c r="H14" s="322"/>
      <c r="I14" s="322"/>
      <c r="J14" s="323"/>
      <c r="K14" s="323"/>
      <c r="L14" s="323"/>
      <c r="M14" s="323"/>
      <c r="N14" s="24"/>
      <c r="O14" s="24"/>
      <c r="P14" s="354"/>
      <c r="Q14" s="354"/>
      <c r="R14" s="354"/>
      <c r="S14" s="354"/>
      <c r="T14" s="354"/>
    </row>
    <row r="15" spans="1:20" s="355" customFormat="1" ht="25.5">
      <c r="A15" s="356">
        <v>1</v>
      </c>
      <c r="B15" s="357" t="s">
        <v>573</v>
      </c>
      <c r="C15" s="352"/>
      <c r="D15" s="353"/>
      <c r="E15" s="353"/>
      <c r="F15" s="353"/>
      <c r="G15" s="373"/>
      <c r="H15" s="322"/>
      <c r="I15" s="322"/>
      <c r="J15" s="323"/>
      <c r="K15" s="323"/>
      <c r="L15" s="323"/>
      <c r="M15" s="323"/>
      <c r="N15" s="24"/>
      <c r="O15" s="24"/>
      <c r="P15" s="354"/>
      <c r="Q15" s="354"/>
      <c r="R15" s="354"/>
      <c r="S15" s="354"/>
      <c r="T15" s="354"/>
    </row>
    <row r="16" spans="1:20" s="360" customFormat="1" ht="25.5">
      <c r="A16" s="356">
        <v>2</v>
      </c>
      <c r="B16" s="357" t="s">
        <v>418</v>
      </c>
      <c r="C16" s="357" t="s">
        <v>120</v>
      </c>
      <c r="D16" s="423"/>
      <c r="E16" s="361">
        <v>426950000</v>
      </c>
      <c r="F16" s="361">
        <v>782950000</v>
      </c>
      <c r="G16" s="374"/>
      <c r="H16" s="322"/>
      <c r="I16" s="322"/>
      <c r="J16" s="323"/>
      <c r="K16" s="323"/>
      <c r="L16" s="323"/>
      <c r="M16" s="323"/>
      <c r="N16" s="24"/>
      <c r="O16" s="24"/>
    </row>
    <row r="17" spans="1:20" s="360" customFormat="1" ht="25.5">
      <c r="A17" s="356">
        <v>3</v>
      </c>
      <c r="B17" s="357" t="s">
        <v>419</v>
      </c>
      <c r="C17" s="357" t="s">
        <v>121</v>
      </c>
      <c r="D17" s="361">
        <v>8779093</v>
      </c>
      <c r="E17" s="361">
        <v>6023178</v>
      </c>
      <c r="F17" s="361">
        <v>215505890</v>
      </c>
      <c r="G17" s="374"/>
      <c r="H17" s="322"/>
      <c r="I17" s="322"/>
      <c r="J17" s="323"/>
      <c r="K17" s="323"/>
      <c r="L17" s="323"/>
      <c r="M17" s="323"/>
      <c r="N17" s="24"/>
      <c r="O17" s="24"/>
    </row>
    <row r="18" spans="1:20" s="360" customFormat="1" ht="25.5">
      <c r="A18" s="356">
        <v>4</v>
      </c>
      <c r="B18" s="357" t="s">
        <v>420</v>
      </c>
      <c r="C18" s="357" t="s">
        <v>122</v>
      </c>
      <c r="D18" s="353"/>
      <c r="E18" s="353"/>
      <c r="F18" s="353"/>
      <c r="G18" s="374"/>
      <c r="H18" s="322"/>
      <c r="I18" s="322"/>
      <c r="J18" s="323"/>
      <c r="K18" s="323"/>
      <c r="L18" s="323"/>
      <c r="M18" s="323"/>
      <c r="N18" s="24"/>
      <c r="O18" s="24"/>
    </row>
    <row r="19" spans="1:20" s="355" customFormat="1" ht="25.5">
      <c r="A19" s="351" t="s">
        <v>56</v>
      </c>
      <c r="B19" s="352" t="s">
        <v>421</v>
      </c>
      <c r="C19" s="352" t="s">
        <v>123</v>
      </c>
      <c r="D19" s="353">
        <v>572022375</v>
      </c>
      <c r="E19" s="353">
        <v>558845738</v>
      </c>
      <c r="F19" s="353">
        <v>2215118585</v>
      </c>
      <c r="G19" s="373"/>
      <c r="H19" s="322"/>
      <c r="I19" s="322"/>
      <c r="J19" s="323"/>
      <c r="K19" s="323"/>
      <c r="L19" s="323"/>
      <c r="M19" s="323"/>
      <c r="N19" s="24"/>
      <c r="O19" s="24"/>
      <c r="P19" s="354"/>
      <c r="Q19" s="354"/>
      <c r="R19" s="354"/>
      <c r="S19" s="354"/>
      <c r="T19" s="354"/>
    </row>
    <row r="20" spans="1:20" s="360" customFormat="1" ht="25.5">
      <c r="A20" s="356">
        <v>1</v>
      </c>
      <c r="B20" s="357" t="s">
        <v>422</v>
      </c>
      <c r="C20" s="357" t="s">
        <v>124</v>
      </c>
      <c r="D20" s="361">
        <v>188059029</v>
      </c>
      <c r="E20" s="361">
        <v>184435270</v>
      </c>
      <c r="F20" s="361">
        <v>666609883</v>
      </c>
      <c r="G20" s="374"/>
      <c r="H20" s="322"/>
      <c r="I20" s="322"/>
      <c r="J20" s="323"/>
      <c r="K20" s="323"/>
      <c r="L20" s="323"/>
      <c r="M20" s="323"/>
      <c r="N20" s="24"/>
      <c r="O20" s="24"/>
    </row>
    <row r="21" spans="1:20" s="360" customFormat="1" ht="25.5">
      <c r="A21" s="356">
        <v>2</v>
      </c>
      <c r="B21" s="357" t="s">
        <v>423</v>
      </c>
      <c r="C21" s="357" t="s">
        <v>125</v>
      </c>
      <c r="D21" s="361">
        <v>78447085</v>
      </c>
      <c r="E21" s="361">
        <v>78331301</v>
      </c>
      <c r="F21" s="361">
        <v>312920089</v>
      </c>
      <c r="G21" s="374"/>
      <c r="H21" s="322"/>
      <c r="I21" s="322"/>
      <c r="J21" s="323"/>
      <c r="K21" s="323"/>
      <c r="L21" s="323"/>
      <c r="M21" s="323"/>
      <c r="N21" s="24"/>
      <c r="O21" s="24"/>
    </row>
    <row r="22" spans="1:20" s="360" customFormat="1" ht="25.5">
      <c r="A22" s="356"/>
      <c r="B22" s="362" t="s">
        <v>253</v>
      </c>
      <c r="C22" s="357" t="s">
        <v>193</v>
      </c>
      <c r="D22" s="361">
        <v>60000000</v>
      </c>
      <c r="E22" s="361">
        <v>60000000</v>
      </c>
      <c r="F22" s="361">
        <v>240000000</v>
      </c>
      <c r="G22" s="374"/>
      <c r="H22" s="322"/>
      <c r="I22" s="322"/>
      <c r="J22" s="323"/>
      <c r="K22" s="323"/>
      <c r="L22" s="323"/>
      <c r="M22" s="323"/>
      <c r="N22" s="24"/>
      <c r="O22" s="24"/>
    </row>
    <row r="23" spans="1:20" s="360" customFormat="1" ht="25.5">
      <c r="A23" s="356"/>
      <c r="B23" s="362" t="s">
        <v>254</v>
      </c>
      <c r="C23" s="357" t="s">
        <v>194</v>
      </c>
      <c r="D23" s="361">
        <v>1947085</v>
      </c>
      <c r="E23" s="361">
        <v>1831301</v>
      </c>
      <c r="F23" s="361">
        <v>6920089</v>
      </c>
      <c r="G23" s="374"/>
      <c r="H23" s="322"/>
      <c r="I23" s="322"/>
      <c r="J23" s="323"/>
      <c r="K23" s="323"/>
      <c r="L23" s="323"/>
      <c r="M23" s="323"/>
      <c r="N23" s="24"/>
      <c r="O23" s="24"/>
    </row>
    <row r="24" spans="1:20" s="360" customFormat="1" ht="25.5">
      <c r="A24" s="356"/>
      <c r="B24" s="362" t="s">
        <v>255</v>
      </c>
      <c r="C24" s="357" t="s">
        <v>229</v>
      </c>
      <c r="D24" s="361">
        <v>16500000</v>
      </c>
      <c r="E24" s="361">
        <v>16500000</v>
      </c>
      <c r="F24" s="361">
        <v>66000000</v>
      </c>
      <c r="G24" s="374"/>
      <c r="H24" s="322"/>
      <c r="I24" s="322"/>
      <c r="J24" s="323"/>
      <c r="K24" s="323"/>
      <c r="L24" s="323"/>
      <c r="M24" s="323"/>
      <c r="N24" s="24"/>
      <c r="O24" s="24"/>
    </row>
    <row r="25" spans="1:20" s="360" customFormat="1" ht="55.5" customHeight="1">
      <c r="A25" s="356">
        <v>3</v>
      </c>
      <c r="B25" s="363" t="s">
        <v>547</v>
      </c>
      <c r="C25" s="357" t="s">
        <v>126</v>
      </c>
      <c r="D25" s="361">
        <v>89100000</v>
      </c>
      <c r="E25" s="361">
        <v>89100000</v>
      </c>
      <c r="F25" s="361">
        <v>356400000</v>
      </c>
      <c r="G25" s="374"/>
      <c r="H25" s="322"/>
      <c r="I25" s="322"/>
      <c r="J25" s="323"/>
      <c r="K25" s="323"/>
      <c r="L25" s="323"/>
      <c r="M25" s="323"/>
      <c r="N25" s="24"/>
      <c r="O25" s="24"/>
    </row>
    <row r="26" spans="1:20" s="360" customFormat="1" ht="25.5">
      <c r="A26" s="356"/>
      <c r="B26" s="357" t="s">
        <v>424</v>
      </c>
      <c r="C26" s="357" t="s">
        <v>192</v>
      </c>
      <c r="D26" s="361">
        <v>49500000</v>
      </c>
      <c r="E26" s="361">
        <v>49500000</v>
      </c>
      <c r="F26" s="361">
        <v>198000000</v>
      </c>
      <c r="G26" s="374"/>
      <c r="H26" s="322"/>
      <c r="I26" s="322"/>
      <c r="J26" s="323"/>
      <c r="K26" s="323"/>
      <c r="L26" s="323"/>
      <c r="M26" s="323"/>
      <c r="N26" s="24"/>
      <c r="O26" s="24"/>
    </row>
    <row r="27" spans="1:20" s="360" customFormat="1" ht="51">
      <c r="A27" s="356"/>
      <c r="B27" s="357" t="s">
        <v>425</v>
      </c>
      <c r="C27" s="357" t="s">
        <v>195</v>
      </c>
      <c r="D27" s="361">
        <v>39600000</v>
      </c>
      <c r="E27" s="361">
        <v>39600000</v>
      </c>
      <c r="F27" s="361">
        <v>158400000</v>
      </c>
      <c r="G27" s="374"/>
      <c r="H27" s="322"/>
      <c r="I27" s="322"/>
      <c r="J27" s="323"/>
      <c r="K27" s="323"/>
      <c r="L27" s="323"/>
      <c r="M27" s="323"/>
      <c r="N27" s="24"/>
      <c r="O27" s="24"/>
    </row>
    <row r="28" spans="1:20" s="360" customFormat="1" ht="25.5">
      <c r="A28" s="356">
        <v>4</v>
      </c>
      <c r="B28" s="357" t="s">
        <v>548</v>
      </c>
      <c r="C28" s="357"/>
      <c r="D28" s="353"/>
      <c r="E28" s="353"/>
      <c r="F28" s="353"/>
      <c r="G28" s="374"/>
      <c r="H28" s="322"/>
      <c r="I28" s="322"/>
      <c r="J28" s="323"/>
      <c r="K28" s="323"/>
      <c r="L28" s="323"/>
      <c r="M28" s="323"/>
      <c r="N28" s="24"/>
      <c r="O28" s="24"/>
    </row>
    <row r="29" spans="1:20" s="360" customFormat="1" ht="25.5">
      <c r="A29" s="356">
        <v>5</v>
      </c>
      <c r="B29" s="357" t="s">
        <v>549</v>
      </c>
      <c r="C29" s="357"/>
      <c r="D29" s="353"/>
      <c r="E29" s="353"/>
      <c r="F29" s="353"/>
      <c r="G29" s="374"/>
      <c r="H29" s="322"/>
      <c r="I29" s="322"/>
      <c r="J29" s="323"/>
      <c r="K29" s="323"/>
      <c r="L29" s="323"/>
      <c r="M29" s="323"/>
      <c r="N29" s="24"/>
      <c r="O29" s="24"/>
    </row>
    <row r="30" spans="1:20" s="360" customFormat="1" ht="25.5">
      <c r="A30" s="356">
        <v>6</v>
      </c>
      <c r="B30" s="357" t="s">
        <v>426</v>
      </c>
      <c r="C30" s="357" t="s">
        <v>127</v>
      </c>
      <c r="D30" s="361">
        <v>18437828</v>
      </c>
      <c r="E30" s="358">
        <v>18437812</v>
      </c>
      <c r="F30" s="358">
        <v>86778000</v>
      </c>
      <c r="G30" s="374"/>
      <c r="H30" s="322"/>
      <c r="I30" s="322"/>
      <c r="J30" s="323"/>
      <c r="K30" s="323"/>
      <c r="L30" s="323"/>
      <c r="M30" s="323"/>
      <c r="N30" s="24"/>
      <c r="O30" s="24"/>
    </row>
    <row r="31" spans="1:20" s="360" customFormat="1" ht="63.75">
      <c r="A31" s="356">
        <v>7</v>
      </c>
      <c r="B31" s="357" t="s">
        <v>427</v>
      </c>
      <c r="C31" s="357" t="s">
        <v>128</v>
      </c>
      <c r="D31" s="361">
        <v>45000000</v>
      </c>
      <c r="E31" s="358">
        <v>45000000</v>
      </c>
      <c r="F31" s="358">
        <v>183387096</v>
      </c>
      <c r="G31" s="374"/>
      <c r="H31" s="322"/>
      <c r="I31" s="322"/>
      <c r="J31" s="323"/>
      <c r="K31" s="323"/>
      <c r="L31" s="323"/>
      <c r="M31" s="323"/>
      <c r="N31" s="24"/>
      <c r="O31" s="24"/>
    </row>
    <row r="32" spans="1:20" s="360" customFormat="1" ht="138.75" customHeight="1">
      <c r="A32" s="356">
        <v>8</v>
      </c>
      <c r="B32" s="363" t="s">
        <v>428</v>
      </c>
      <c r="C32" s="357" t="s">
        <v>129</v>
      </c>
      <c r="D32" s="353"/>
      <c r="E32" s="364"/>
      <c r="F32" s="353"/>
      <c r="G32" s="374"/>
      <c r="H32" s="322"/>
      <c r="I32" s="322"/>
      <c r="J32" s="323"/>
      <c r="K32" s="323"/>
      <c r="L32" s="323"/>
      <c r="M32" s="323"/>
      <c r="N32" s="24"/>
      <c r="O32" s="24"/>
    </row>
    <row r="33" spans="1:20" s="360" customFormat="1" ht="51">
      <c r="A33" s="356">
        <v>9</v>
      </c>
      <c r="B33" s="357" t="s">
        <v>429</v>
      </c>
      <c r="C33" s="357" t="s">
        <v>130</v>
      </c>
      <c r="D33" s="361">
        <v>151639979</v>
      </c>
      <c r="E33" s="361">
        <v>137176317</v>
      </c>
      <c r="F33" s="361">
        <v>595149884</v>
      </c>
      <c r="G33" s="374"/>
      <c r="H33" s="322"/>
      <c r="I33" s="322"/>
      <c r="J33" s="323"/>
      <c r="K33" s="323"/>
      <c r="L33" s="323"/>
      <c r="M33" s="323"/>
      <c r="N33" s="24"/>
      <c r="O33" s="24"/>
    </row>
    <row r="34" spans="1:20" s="360" customFormat="1" ht="25.5">
      <c r="A34" s="356"/>
      <c r="B34" s="357" t="s">
        <v>296</v>
      </c>
      <c r="C34" s="357" t="s">
        <v>298</v>
      </c>
      <c r="D34" s="361">
        <v>113639243</v>
      </c>
      <c r="E34" s="361">
        <v>102002544</v>
      </c>
      <c r="F34" s="361">
        <v>456650208</v>
      </c>
      <c r="G34" s="374"/>
      <c r="H34" s="322"/>
      <c r="I34" s="322"/>
      <c r="J34" s="323"/>
      <c r="K34" s="323"/>
      <c r="L34" s="323"/>
      <c r="M34" s="323"/>
      <c r="N34" s="24"/>
      <c r="O34" s="24"/>
    </row>
    <row r="35" spans="1:20" s="360" customFormat="1" ht="25.5">
      <c r="A35" s="356"/>
      <c r="B35" s="357" t="s">
        <v>297</v>
      </c>
      <c r="C35" s="357" t="s">
        <v>299</v>
      </c>
      <c r="D35" s="361">
        <v>38000736</v>
      </c>
      <c r="E35" s="361">
        <v>35173773</v>
      </c>
      <c r="F35" s="361">
        <v>138499676</v>
      </c>
      <c r="G35" s="374"/>
      <c r="H35" s="322"/>
      <c r="I35" s="322"/>
      <c r="J35" s="323"/>
      <c r="K35" s="323"/>
      <c r="L35" s="323"/>
      <c r="M35" s="323"/>
      <c r="N35" s="24"/>
      <c r="O35" s="24"/>
    </row>
    <row r="36" spans="1:20" s="360" customFormat="1" ht="25.5">
      <c r="A36" s="356"/>
      <c r="B36" s="357" t="s">
        <v>464</v>
      </c>
      <c r="C36" s="357" t="s">
        <v>465</v>
      </c>
      <c r="D36" s="353"/>
      <c r="E36" s="353"/>
      <c r="F36" s="353"/>
      <c r="G36" s="374"/>
      <c r="H36" s="322"/>
      <c r="I36" s="322"/>
      <c r="J36" s="323"/>
      <c r="K36" s="323"/>
      <c r="L36" s="323"/>
      <c r="M36" s="323"/>
      <c r="N36" s="24"/>
      <c r="O36" s="24"/>
    </row>
    <row r="37" spans="1:20" s="360" customFormat="1" ht="25.5">
      <c r="A37" s="356">
        <v>10</v>
      </c>
      <c r="B37" s="357" t="s">
        <v>430</v>
      </c>
      <c r="C37" s="357" t="s">
        <v>131</v>
      </c>
      <c r="D37" s="365">
        <v>1338454</v>
      </c>
      <c r="E37" s="365">
        <v>6365038</v>
      </c>
      <c r="F37" s="361">
        <v>13873633</v>
      </c>
      <c r="G37" s="374"/>
      <c r="H37" s="322"/>
      <c r="I37" s="322"/>
      <c r="J37" s="323"/>
      <c r="K37" s="323"/>
      <c r="L37" s="323"/>
      <c r="M37" s="323"/>
      <c r="N37" s="24"/>
      <c r="O37" s="24"/>
    </row>
    <row r="38" spans="1:20" s="360" customFormat="1" ht="25.5">
      <c r="A38" s="356"/>
      <c r="B38" s="357" t="s">
        <v>300</v>
      </c>
      <c r="C38" s="357" t="s">
        <v>132</v>
      </c>
      <c r="D38" s="361">
        <v>88458</v>
      </c>
      <c r="E38" s="365">
        <v>73918</v>
      </c>
      <c r="F38" s="361">
        <v>1373633</v>
      </c>
      <c r="G38" s="374"/>
      <c r="H38" s="322"/>
      <c r="I38" s="322"/>
      <c r="J38" s="323"/>
      <c r="K38" s="323"/>
      <c r="L38" s="323"/>
      <c r="M38" s="323"/>
      <c r="N38" s="24"/>
      <c r="O38" s="24"/>
    </row>
    <row r="39" spans="1:20" s="360" customFormat="1" ht="25.5">
      <c r="A39" s="356"/>
      <c r="B39" s="357" t="s">
        <v>431</v>
      </c>
      <c r="C39" s="357" t="s">
        <v>196</v>
      </c>
      <c r="D39" s="353">
        <v>1249996</v>
      </c>
      <c r="E39" s="353">
        <v>6291120</v>
      </c>
      <c r="F39" s="361">
        <v>12500000</v>
      </c>
      <c r="G39" s="374"/>
      <c r="H39" s="322"/>
      <c r="I39" s="322"/>
      <c r="J39" s="323"/>
      <c r="K39" s="323"/>
      <c r="L39" s="323"/>
      <c r="M39" s="323"/>
      <c r="N39" s="24"/>
      <c r="O39" s="24"/>
    </row>
    <row r="40" spans="1:20" s="360" customFormat="1" ht="25.5">
      <c r="A40" s="356"/>
      <c r="B40" s="357" t="s">
        <v>301</v>
      </c>
      <c r="C40" s="357" t="s">
        <v>191</v>
      </c>
      <c r="D40" s="353"/>
      <c r="E40" s="353"/>
      <c r="F40" s="353"/>
      <c r="G40" s="374"/>
      <c r="H40" s="322"/>
      <c r="I40" s="322"/>
      <c r="J40" s="323"/>
      <c r="K40" s="323"/>
      <c r="L40" s="323"/>
      <c r="M40" s="323"/>
      <c r="N40" s="24"/>
      <c r="O40" s="24"/>
    </row>
    <row r="41" spans="1:20" s="360" customFormat="1" ht="25.5">
      <c r="A41" s="356" t="s">
        <v>133</v>
      </c>
      <c r="B41" s="352" t="s">
        <v>432</v>
      </c>
      <c r="C41" s="357" t="s">
        <v>134</v>
      </c>
      <c r="D41" s="366">
        <v>-563243282</v>
      </c>
      <c r="E41" s="366">
        <v>-125872560</v>
      </c>
      <c r="F41" s="366">
        <v>-1216662695</v>
      </c>
      <c r="G41" s="374"/>
      <c r="H41" s="322"/>
      <c r="I41" s="322"/>
      <c r="J41" s="323"/>
      <c r="K41" s="323"/>
      <c r="L41" s="323"/>
      <c r="M41" s="323"/>
      <c r="N41" s="24"/>
      <c r="O41" s="24"/>
    </row>
    <row r="42" spans="1:20" s="360" customFormat="1" ht="25.5">
      <c r="A42" s="356" t="s">
        <v>135</v>
      </c>
      <c r="B42" s="352" t="s">
        <v>433</v>
      </c>
      <c r="C42" s="357" t="s">
        <v>136</v>
      </c>
      <c r="D42" s="366">
        <v>1166018400</v>
      </c>
      <c r="E42" s="366">
        <v>905685900</v>
      </c>
      <c r="F42" s="366">
        <v>4724112300</v>
      </c>
      <c r="G42" s="374"/>
      <c r="H42" s="322"/>
      <c r="I42" s="322"/>
      <c r="J42" s="323"/>
      <c r="K42" s="323"/>
      <c r="L42" s="323"/>
      <c r="M42" s="323"/>
      <c r="N42" s="24"/>
      <c r="O42" s="24"/>
    </row>
    <row r="43" spans="1:20" s="360" customFormat="1" ht="51">
      <c r="A43" s="356">
        <v>1</v>
      </c>
      <c r="B43" s="357" t="s">
        <v>550</v>
      </c>
      <c r="C43" s="357" t="s">
        <v>137</v>
      </c>
      <c r="D43" s="367">
        <v>-1708213744</v>
      </c>
      <c r="E43" s="366">
        <v>2280503706</v>
      </c>
      <c r="F43" s="367">
        <v>818620189</v>
      </c>
      <c r="G43" s="374"/>
      <c r="H43" s="322"/>
      <c r="I43" s="322"/>
      <c r="J43" s="323"/>
      <c r="K43" s="323"/>
      <c r="L43" s="323"/>
      <c r="M43" s="323"/>
      <c r="N43" s="24"/>
      <c r="O43" s="24"/>
    </row>
    <row r="44" spans="1:20" s="360" customFormat="1" ht="25.5">
      <c r="A44" s="356">
        <v>2</v>
      </c>
      <c r="B44" s="357" t="s">
        <v>435</v>
      </c>
      <c r="C44" s="357" t="s">
        <v>138</v>
      </c>
      <c r="D44" s="365">
        <v>2874232144</v>
      </c>
      <c r="E44" s="365">
        <v>-1374817806</v>
      </c>
      <c r="F44" s="365">
        <v>3905492111</v>
      </c>
      <c r="G44" s="374"/>
      <c r="H44" s="322"/>
      <c r="I44" s="322"/>
      <c r="J44" s="323"/>
      <c r="K44" s="323"/>
      <c r="L44" s="323"/>
      <c r="M44" s="323"/>
      <c r="N44" s="24"/>
      <c r="O44" s="24"/>
    </row>
    <row r="45" spans="1:20" s="360" customFormat="1" ht="51">
      <c r="A45" s="356" t="s">
        <v>139</v>
      </c>
      <c r="B45" s="352" t="s">
        <v>436</v>
      </c>
      <c r="C45" s="357" t="s">
        <v>140</v>
      </c>
      <c r="D45" s="366">
        <v>602775118</v>
      </c>
      <c r="E45" s="366">
        <v>779813340</v>
      </c>
      <c r="F45" s="366">
        <v>3507449605</v>
      </c>
      <c r="G45" s="374"/>
      <c r="H45" s="322"/>
      <c r="I45" s="322"/>
      <c r="J45" s="323"/>
      <c r="K45" s="323"/>
      <c r="L45" s="323"/>
      <c r="M45" s="323"/>
      <c r="N45" s="24"/>
      <c r="O45" s="24"/>
    </row>
    <row r="46" spans="1:20" s="360" customFormat="1" ht="25.5">
      <c r="A46" s="356" t="s">
        <v>67</v>
      </c>
      <c r="B46" s="352" t="s">
        <v>437</v>
      </c>
      <c r="C46" s="357" t="s">
        <v>141</v>
      </c>
      <c r="D46" s="368">
        <v>61900228309</v>
      </c>
      <c r="E46" s="366">
        <v>51866070508</v>
      </c>
      <c r="F46" s="366">
        <v>48955073609</v>
      </c>
      <c r="G46" s="374"/>
      <c r="H46" s="322"/>
      <c r="I46" s="322"/>
      <c r="J46" s="323"/>
      <c r="K46" s="323"/>
      <c r="L46" s="323"/>
      <c r="M46" s="323"/>
      <c r="N46" s="24"/>
      <c r="O46" s="24"/>
    </row>
    <row r="47" spans="1:20" s="360" customFormat="1" ht="38.25">
      <c r="A47" s="356" t="s">
        <v>142</v>
      </c>
      <c r="B47" s="352" t="s">
        <v>438</v>
      </c>
      <c r="C47" s="357" t="s">
        <v>143</v>
      </c>
      <c r="D47" s="366">
        <v>3357162444</v>
      </c>
      <c r="E47" s="366">
        <v>10034157801</v>
      </c>
      <c r="F47" s="366">
        <v>16302317144</v>
      </c>
      <c r="G47" s="374"/>
      <c r="H47" s="322"/>
      <c r="I47" s="322"/>
      <c r="J47" s="323"/>
      <c r="K47" s="323"/>
      <c r="L47" s="323"/>
      <c r="M47" s="323"/>
      <c r="N47" s="24"/>
      <c r="O47" s="24"/>
      <c r="P47" s="359"/>
      <c r="Q47" s="359"/>
      <c r="R47" s="359"/>
      <c r="S47" s="359"/>
      <c r="T47" s="359"/>
    </row>
    <row r="48" spans="1:20" s="360" customFormat="1" ht="51">
      <c r="A48" s="356">
        <v>1</v>
      </c>
      <c r="B48" s="357" t="s">
        <v>439</v>
      </c>
      <c r="C48" s="357" t="s">
        <v>302</v>
      </c>
      <c r="D48" s="369">
        <v>602775118</v>
      </c>
      <c r="E48" s="361">
        <v>779813340</v>
      </c>
      <c r="F48" s="361">
        <v>3507449605</v>
      </c>
      <c r="G48" s="374"/>
      <c r="H48" s="322"/>
      <c r="I48" s="322"/>
      <c r="J48" s="323"/>
      <c r="K48" s="323"/>
      <c r="L48" s="323"/>
      <c r="M48" s="323"/>
      <c r="N48" s="24"/>
      <c r="O48" s="24"/>
    </row>
    <row r="49" spans="1:15" s="360" customFormat="1" ht="51">
      <c r="A49" s="356">
        <v>2</v>
      </c>
      <c r="B49" s="357" t="s">
        <v>551</v>
      </c>
      <c r="C49" s="357" t="s">
        <v>303</v>
      </c>
      <c r="D49" s="353"/>
      <c r="E49" s="353"/>
      <c r="F49" s="353"/>
      <c r="G49" s="374"/>
      <c r="H49" s="322"/>
      <c r="I49" s="322"/>
      <c r="J49" s="323"/>
      <c r="K49" s="323"/>
      <c r="L49" s="323"/>
      <c r="M49" s="323"/>
      <c r="N49" s="24"/>
      <c r="O49" s="24"/>
    </row>
    <row r="50" spans="1:15" s="360" customFormat="1" ht="51">
      <c r="A50" s="356">
        <v>3</v>
      </c>
      <c r="B50" s="357" t="s">
        <v>620</v>
      </c>
      <c r="C50" s="357" t="s">
        <v>144</v>
      </c>
      <c r="D50" s="365">
        <v>2754387326</v>
      </c>
      <c r="E50" s="367">
        <v>9254344461</v>
      </c>
      <c r="F50" s="367">
        <v>12794867539</v>
      </c>
      <c r="G50" s="374"/>
      <c r="H50" s="322"/>
      <c r="I50" s="322"/>
      <c r="J50" s="323"/>
      <c r="K50" s="323"/>
      <c r="L50" s="323"/>
      <c r="M50" s="323"/>
      <c r="N50" s="24"/>
      <c r="O50" s="24"/>
    </row>
    <row r="51" spans="1:15" s="360" customFormat="1" ht="25.5">
      <c r="A51" s="356" t="s">
        <v>145</v>
      </c>
      <c r="B51" s="352" t="s">
        <v>440</v>
      </c>
      <c r="C51" s="357" t="s">
        <v>146</v>
      </c>
      <c r="D51" s="353">
        <v>65257390753</v>
      </c>
      <c r="E51" s="426">
        <v>61900228309</v>
      </c>
      <c r="F51" s="353">
        <v>65257390753</v>
      </c>
      <c r="G51" s="374"/>
      <c r="H51" s="322"/>
      <c r="I51" s="322"/>
      <c r="J51" s="323"/>
      <c r="K51" s="323"/>
      <c r="L51" s="323"/>
      <c r="M51" s="323"/>
      <c r="N51" s="24"/>
      <c r="O51" s="24"/>
    </row>
    <row r="52" spans="1:15" s="360" customFormat="1" ht="38.25">
      <c r="A52" s="356" t="s">
        <v>256</v>
      </c>
      <c r="B52" s="352" t="s">
        <v>441</v>
      </c>
      <c r="C52" s="357" t="s">
        <v>257</v>
      </c>
      <c r="D52" s="353"/>
      <c r="E52" s="353"/>
      <c r="F52" s="361"/>
      <c r="G52" s="374"/>
      <c r="H52" s="322"/>
      <c r="I52" s="322"/>
      <c r="J52" s="24"/>
      <c r="K52" s="24"/>
      <c r="L52" s="24"/>
      <c r="M52" s="24"/>
      <c r="N52" s="24"/>
      <c r="O52" s="24"/>
    </row>
    <row r="53" spans="1:15" s="360" customFormat="1" ht="38.25">
      <c r="A53" s="356"/>
      <c r="B53" s="357" t="s">
        <v>442</v>
      </c>
      <c r="C53" s="357" t="s">
        <v>258</v>
      </c>
      <c r="D53" s="353"/>
      <c r="E53" s="370"/>
      <c r="F53" s="361"/>
      <c r="G53" s="374"/>
      <c r="H53" s="322"/>
      <c r="I53" s="322"/>
      <c r="J53" s="24"/>
      <c r="K53" s="24"/>
      <c r="L53" s="24"/>
      <c r="M53" s="24"/>
      <c r="N53" s="24"/>
      <c r="O53" s="24"/>
    </row>
    <row r="54" spans="1:15">
      <c r="A54" s="265"/>
      <c r="B54" s="265"/>
      <c r="C54" s="26"/>
      <c r="D54" s="26"/>
      <c r="E54" s="371"/>
      <c r="F54" s="266"/>
    </row>
    <row r="55" spans="1:15" s="1" customFormat="1" ht="12.75">
      <c r="A55" s="476" t="s">
        <v>691</v>
      </c>
      <c r="B55" s="265"/>
      <c r="C55" s="26"/>
      <c r="D55" s="478" t="s">
        <v>692</v>
      </c>
      <c r="E55" s="27"/>
      <c r="F55" s="266"/>
      <c r="G55" s="375"/>
      <c r="H55" s="322"/>
      <c r="I55" s="322"/>
      <c r="J55" s="24"/>
      <c r="K55" s="24"/>
      <c r="L55" s="24"/>
      <c r="M55" s="24"/>
      <c r="N55" s="24"/>
      <c r="O55" s="24"/>
    </row>
    <row r="56" spans="1:15" s="1" customFormat="1" ht="12.75">
      <c r="A56" s="300" t="s">
        <v>176</v>
      </c>
      <c r="B56" s="265"/>
      <c r="C56" s="26"/>
      <c r="D56" s="301" t="s">
        <v>177</v>
      </c>
      <c r="E56" s="301"/>
      <c r="F56" s="266"/>
      <c r="G56" s="375"/>
      <c r="H56" s="322"/>
      <c r="I56" s="322"/>
      <c r="J56" s="24"/>
      <c r="K56" s="24"/>
      <c r="L56" s="24"/>
      <c r="M56" s="24"/>
      <c r="N56" s="24"/>
      <c r="O56" s="24"/>
    </row>
    <row r="57" spans="1:15" s="1" customFormat="1" ht="12.75">
      <c r="A57" s="265"/>
      <c r="B57" s="265"/>
      <c r="C57" s="26"/>
      <c r="D57" s="26"/>
      <c r="E57" s="26"/>
      <c r="F57" s="266"/>
      <c r="G57" s="375"/>
      <c r="H57" s="322"/>
      <c r="I57" s="322"/>
      <c r="J57" s="24"/>
      <c r="K57" s="24"/>
      <c r="L57" s="24"/>
      <c r="M57" s="24"/>
      <c r="N57" s="24"/>
      <c r="O57" s="24"/>
    </row>
    <row r="58" spans="1:15" s="1" customFormat="1" ht="12.75">
      <c r="A58" s="265"/>
      <c r="B58" s="265"/>
      <c r="C58" s="26"/>
      <c r="D58" s="26"/>
      <c r="E58" s="26"/>
      <c r="F58" s="266"/>
      <c r="G58" s="375"/>
      <c r="H58" s="322"/>
      <c r="I58" s="322"/>
      <c r="J58" s="24"/>
      <c r="K58" s="24"/>
      <c r="L58" s="24"/>
      <c r="M58" s="24"/>
      <c r="N58" s="24"/>
      <c r="O58" s="24"/>
    </row>
    <row r="59" spans="1:15" s="1" customFormat="1" ht="12.75">
      <c r="A59" s="265"/>
      <c r="B59" s="265"/>
      <c r="C59" s="26"/>
      <c r="D59" s="26"/>
      <c r="E59" s="26"/>
      <c r="F59" s="266"/>
      <c r="G59" s="375"/>
      <c r="H59" s="322"/>
      <c r="I59" s="322"/>
      <c r="J59" s="24"/>
      <c r="K59" s="24"/>
      <c r="L59" s="24"/>
      <c r="M59" s="24"/>
      <c r="N59" s="24"/>
      <c r="O59" s="24"/>
    </row>
    <row r="60" spans="1:15" s="1" customFormat="1" ht="12.75">
      <c r="A60" s="265"/>
      <c r="B60" s="265"/>
      <c r="C60" s="26"/>
      <c r="D60" s="26"/>
      <c r="E60" s="26"/>
      <c r="F60" s="266"/>
      <c r="G60" s="375"/>
      <c r="H60" s="322"/>
      <c r="I60" s="322"/>
      <c r="J60" s="24"/>
      <c r="K60" s="24"/>
      <c r="L60" s="24"/>
      <c r="M60" s="24"/>
      <c r="N60" s="24"/>
      <c r="O60" s="24"/>
    </row>
    <row r="61" spans="1:15" s="1" customFormat="1" ht="12.75">
      <c r="A61" s="265"/>
      <c r="B61" s="265"/>
      <c r="C61" s="26"/>
      <c r="D61" s="26"/>
      <c r="E61" s="26"/>
      <c r="F61" s="266"/>
      <c r="G61" s="375"/>
      <c r="H61" s="322"/>
      <c r="I61" s="322"/>
      <c r="J61" s="24"/>
      <c r="K61" s="24"/>
      <c r="L61" s="24"/>
      <c r="M61" s="24"/>
      <c r="N61" s="24"/>
      <c r="O61" s="24"/>
    </row>
    <row r="62" spans="1:15" s="1" customFormat="1" ht="12.75">
      <c r="A62" s="265"/>
      <c r="B62" s="265"/>
      <c r="C62" s="26"/>
      <c r="D62" s="26"/>
      <c r="E62" s="26"/>
      <c r="F62" s="266"/>
      <c r="G62" s="375"/>
      <c r="H62" s="322"/>
      <c r="I62" s="322"/>
      <c r="J62" s="24"/>
      <c r="K62" s="24"/>
      <c r="L62" s="24"/>
      <c r="M62" s="24"/>
      <c r="N62" s="24"/>
      <c r="O62" s="24"/>
    </row>
    <row r="63" spans="1:15" s="1" customFormat="1" ht="12.75">
      <c r="A63" s="28"/>
      <c r="B63" s="28"/>
      <c r="C63" s="26"/>
      <c r="D63" s="29"/>
      <c r="E63" s="29"/>
      <c r="F63" s="266"/>
      <c r="G63" s="375"/>
      <c r="H63" s="322"/>
      <c r="I63" s="322"/>
      <c r="J63" s="24"/>
      <c r="K63" s="24"/>
      <c r="L63" s="24"/>
      <c r="M63" s="24"/>
      <c r="N63" s="24"/>
      <c r="O63" s="24"/>
    </row>
    <row r="64" spans="1:15" s="1" customFormat="1" ht="12.75">
      <c r="A64" s="25" t="s">
        <v>237</v>
      </c>
      <c r="B64" s="265"/>
      <c r="C64" s="26"/>
      <c r="D64" s="27" t="s">
        <v>475</v>
      </c>
      <c r="E64" s="27"/>
      <c r="F64" s="266"/>
      <c r="G64" s="375"/>
      <c r="H64" s="322"/>
      <c r="I64" s="322"/>
      <c r="J64" s="24"/>
      <c r="K64" s="24"/>
      <c r="L64" s="24"/>
      <c r="M64" s="24"/>
      <c r="N64" s="24"/>
      <c r="O64" s="24"/>
    </row>
    <row r="65" spans="1:15" s="1" customFormat="1" ht="12.75">
      <c r="A65" s="25" t="s">
        <v>629</v>
      </c>
      <c r="B65" s="265"/>
      <c r="C65" s="26"/>
      <c r="D65" s="27"/>
      <c r="E65" s="27"/>
      <c r="F65" s="266"/>
      <c r="G65" s="375"/>
      <c r="H65" s="322"/>
      <c r="I65" s="322"/>
      <c r="J65" s="24"/>
      <c r="K65" s="24"/>
      <c r="L65" s="24"/>
      <c r="M65" s="24"/>
      <c r="N65" s="24"/>
      <c r="O65" s="24"/>
    </row>
    <row r="66" spans="1:15" s="1" customFormat="1" ht="12.75">
      <c r="A66" s="1" t="s">
        <v>238</v>
      </c>
      <c r="B66" s="265"/>
      <c r="C66" s="26"/>
      <c r="D66" s="26"/>
      <c r="E66" s="26"/>
      <c r="F66" s="266"/>
      <c r="G66" s="375"/>
      <c r="H66" s="322"/>
      <c r="I66" s="322"/>
      <c r="J66" s="24"/>
      <c r="K66" s="24"/>
      <c r="L66" s="24"/>
      <c r="M66" s="24"/>
      <c r="N66" s="24"/>
      <c r="O66" s="24"/>
    </row>
    <row r="67" spans="1:15">
      <c r="A67" s="265"/>
      <c r="B67" s="265"/>
      <c r="C67" s="26"/>
      <c r="D67" s="26"/>
      <c r="E67" s="371"/>
      <c r="F67" s="266"/>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5"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2"/>
  <sheetViews>
    <sheetView view="pageBreakPreview" zoomScaleNormal="100" zoomScaleSheetLayoutView="100" workbookViewId="0">
      <selection activeCell="F71" sqref="F71"/>
    </sheetView>
  </sheetViews>
  <sheetFormatPr defaultColWidth="9.140625" defaultRowHeight="15"/>
  <cols>
    <col min="1" max="1" width="6" style="30" customWidth="1"/>
    <col min="2" max="2" width="33.7109375" style="31" customWidth="1"/>
    <col min="3" max="3" width="12.28515625" style="31" customWidth="1"/>
    <col min="4" max="4" width="14.85546875" style="31" customWidth="1"/>
    <col min="5" max="5" width="20" style="31" customWidth="1"/>
    <col min="6" max="6" width="27" style="31" customWidth="1"/>
    <col min="7" max="7" width="18.42578125" style="31" customWidth="1"/>
    <col min="8" max="8" width="2.5703125" style="31" customWidth="1"/>
    <col min="9" max="9" width="14.28515625" style="245" customWidth="1"/>
    <col min="10" max="10" width="11.28515625" style="245" bestFit="1" customWidth="1"/>
    <col min="11" max="11" width="15" style="245" bestFit="1" customWidth="1"/>
    <col min="12" max="12" width="13.28515625" style="245" bestFit="1" customWidth="1"/>
    <col min="13" max="13" width="19.5703125" style="245" bestFit="1" customWidth="1"/>
    <col min="14" max="14" width="7.5703125" style="245" customWidth="1"/>
    <col min="15" max="15" width="13.28515625" style="245" bestFit="1" customWidth="1"/>
    <col min="16" max="16" width="8.7109375" style="245"/>
    <col min="17" max="18" width="9.140625" style="24"/>
    <col min="19" max="16384" width="9.140625" style="31"/>
  </cols>
  <sheetData>
    <row r="1" spans="1:18" ht="25.5" customHeight="1">
      <c r="A1" s="537" t="s">
        <v>538</v>
      </c>
      <c r="B1" s="537"/>
      <c r="C1" s="537"/>
      <c r="D1" s="537"/>
      <c r="E1" s="537"/>
      <c r="F1" s="537"/>
      <c r="G1" s="537"/>
      <c r="H1" s="241"/>
    </row>
    <row r="2" spans="1:18" ht="29.25" customHeight="1">
      <c r="A2" s="542" t="s">
        <v>539</v>
      </c>
      <c r="B2" s="542"/>
      <c r="C2" s="542"/>
      <c r="D2" s="542"/>
      <c r="E2" s="542"/>
      <c r="F2" s="542"/>
      <c r="G2" s="542"/>
      <c r="H2" s="242"/>
    </row>
    <row r="3" spans="1:18">
      <c r="A3" s="529" t="s">
        <v>280</v>
      </c>
      <c r="B3" s="529"/>
      <c r="C3" s="529"/>
      <c r="D3" s="529"/>
      <c r="E3" s="529"/>
      <c r="F3" s="529"/>
      <c r="G3" s="529"/>
      <c r="H3" s="243"/>
    </row>
    <row r="4" spans="1:18">
      <c r="A4" s="529"/>
      <c r="B4" s="529"/>
      <c r="C4" s="529"/>
      <c r="D4" s="529"/>
      <c r="E4" s="529"/>
      <c r="F4" s="529"/>
      <c r="G4" s="529"/>
      <c r="H4" s="243"/>
    </row>
    <row r="5" spans="1:18">
      <c r="A5" s="539" t="str">
        <f>'ngay thang'!B21</f>
        <v>Ngày 31 tháng 12 năm 2023
/As at 31 Dec 2023</v>
      </c>
      <c r="B5" s="539"/>
      <c r="C5" s="539"/>
      <c r="D5" s="539"/>
      <c r="E5" s="539"/>
      <c r="F5" s="539"/>
      <c r="G5" s="539"/>
      <c r="H5" s="244"/>
    </row>
    <row r="6" spans="1:18">
      <c r="A6" s="244"/>
      <c r="B6" s="244"/>
      <c r="C6" s="244"/>
      <c r="D6" s="244"/>
      <c r="E6" s="244"/>
      <c r="F6" s="1"/>
      <c r="G6" s="1"/>
      <c r="H6" s="1"/>
    </row>
    <row r="7" spans="1:18" ht="31.5" customHeight="1">
      <c r="A7" s="526" t="s">
        <v>245</v>
      </c>
      <c r="B7" s="526"/>
      <c r="C7" s="526" t="s">
        <v>645</v>
      </c>
      <c r="D7" s="526"/>
      <c r="E7" s="526"/>
      <c r="F7" s="526"/>
      <c r="G7" s="1"/>
      <c r="H7" s="1"/>
    </row>
    <row r="8" spans="1:18" ht="29.25" customHeight="1">
      <c r="A8" s="526" t="s">
        <v>243</v>
      </c>
      <c r="B8" s="526"/>
      <c r="C8" s="526" t="s">
        <v>474</v>
      </c>
      <c r="D8" s="526"/>
      <c r="E8" s="526"/>
      <c r="F8" s="526"/>
      <c r="G8" s="248"/>
      <c r="H8" s="376"/>
    </row>
    <row r="9" spans="1:18" ht="29.25" customHeight="1">
      <c r="A9" s="525" t="s">
        <v>242</v>
      </c>
      <c r="B9" s="525"/>
      <c r="C9" s="525" t="s">
        <v>244</v>
      </c>
      <c r="D9" s="525"/>
      <c r="E9" s="525"/>
      <c r="F9" s="525"/>
      <c r="G9" s="249"/>
      <c r="H9" s="376"/>
    </row>
    <row r="10" spans="1:18" ht="29.25" customHeight="1">
      <c r="A10" s="525" t="s">
        <v>246</v>
      </c>
      <c r="B10" s="525"/>
      <c r="C10" s="525" t="str">
        <f>'ngay thang'!B14</f>
        <v>Ngày 10 tháng 1 năm 2024
10 Jan 2024</v>
      </c>
      <c r="D10" s="525"/>
      <c r="E10" s="525"/>
      <c r="F10" s="525"/>
      <c r="G10" s="249"/>
      <c r="H10" s="377"/>
    </row>
    <row r="11" spans="1:18" ht="23.25" customHeight="1">
      <c r="A11" s="239"/>
      <c r="B11" s="239"/>
      <c r="C11" s="239"/>
      <c r="D11" s="239"/>
      <c r="E11" s="239"/>
      <c r="F11" s="239"/>
      <c r="G11" s="249"/>
      <c r="H11" s="377"/>
    </row>
    <row r="12" spans="1:18" s="380" customFormat="1" ht="18.75" customHeight="1">
      <c r="A12" s="378" t="s">
        <v>283</v>
      </c>
      <c r="B12" s="379"/>
      <c r="C12" s="379"/>
      <c r="D12" s="379"/>
      <c r="E12" s="379"/>
      <c r="F12" s="379"/>
      <c r="G12" s="379"/>
      <c r="H12" s="379"/>
      <c r="I12" s="245"/>
      <c r="J12" s="245"/>
      <c r="K12" s="245"/>
      <c r="L12" s="245"/>
      <c r="M12" s="245"/>
      <c r="N12" s="245"/>
      <c r="O12" s="245"/>
      <c r="P12" s="245"/>
      <c r="Q12" s="24"/>
      <c r="R12" s="24"/>
    </row>
    <row r="13" spans="1:18" s="34" customFormat="1" ht="63" customHeight="1">
      <c r="A13" s="250" t="s">
        <v>200</v>
      </c>
      <c r="B13" s="250" t="s">
        <v>201</v>
      </c>
      <c r="C13" s="250" t="s">
        <v>199</v>
      </c>
      <c r="D13" s="250" t="s">
        <v>230</v>
      </c>
      <c r="E13" s="250" t="s">
        <v>202</v>
      </c>
      <c r="F13" s="250" t="s">
        <v>203</v>
      </c>
      <c r="G13" s="312" t="s">
        <v>204</v>
      </c>
      <c r="H13" s="381"/>
      <c r="I13" s="245"/>
      <c r="J13" s="245"/>
      <c r="K13" s="245"/>
      <c r="L13" s="245"/>
      <c r="M13" s="245"/>
      <c r="N13" s="245"/>
      <c r="O13" s="245"/>
      <c r="P13" s="245"/>
      <c r="Q13" s="24"/>
      <c r="R13" s="24"/>
    </row>
    <row r="14" spans="1:18" s="34" customFormat="1" ht="63" customHeight="1">
      <c r="A14" s="250" t="s">
        <v>46</v>
      </c>
      <c r="B14" s="382" t="s">
        <v>552</v>
      </c>
      <c r="C14" s="250"/>
      <c r="D14" s="250"/>
      <c r="E14" s="250"/>
      <c r="F14" s="250"/>
      <c r="G14" s="312"/>
      <c r="H14" s="381"/>
      <c r="I14" s="245"/>
      <c r="J14" s="245"/>
      <c r="K14" s="245"/>
      <c r="L14" s="245"/>
      <c r="M14" s="245"/>
      <c r="N14" s="245"/>
      <c r="O14" s="245"/>
      <c r="P14" s="245"/>
      <c r="Q14" s="24"/>
      <c r="R14" s="24"/>
    </row>
    <row r="15" spans="1:18" s="328" customFormat="1" ht="51">
      <c r="A15" s="383" t="s">
        <v>56</v>
      </c>
      <c r="B15" s="383" t="s">
        <v>553</v>
      </c>
      <c r="C15" s="383">
        <v>2246</v>
      </c>
      <c r="D15" s="384"/>
      <c r="E15" s="384"/>
      <c r="F15" s="384"/>
      <c r="G15" s="385"/>
      <c r="I15" s="245"/>
      <c r="J15" s="245"/>
      <c r="K15" s="245"/>
      <c r="L15" s="245"/>
      <c r="M15" s="245"/>
      <c r="N15" s="245"/>
      <c r="O15" s="245"/>
      <c r="P15" s="245"/>
      <c r="Q15" s="24"/>
      <c r="R15" s="24"/>
    </row>
    <row r="16" spans="1:18" s="318" customFormat="1">
      <c r="A16" s="386">
        <v>1</v>
      </c>
      <c r="B16" s="386" t="s">
        <v>702</v>
      </c>
      <c r="C16" s="386">
        <v>2246.1</v>
      </c>
      <c r="D16" s="387">
        <v>24333</v>
      </c>
      <c r="E16" s="387">
        <v>68800</v>
      </c>
      <c r="F16" s="388">
        <f>D16*E16</f>
        <v>1674110400</v>
      </c>
      <c r="G16" s="389">
        <f>F16/$F$64</f>
        <v>2.5541739494702197E-2</v>
      </c>
      <c r="H16" s="348"/>
      <c r="I16" s="245"/>
      <c r="J16" s="245"/>
      <c r="K16" s="393"/>
      <c r="L16" s="245"/>
      <c r="M16" s="393"/>
      <c r="N16" s="245"/>
      <c r="O16" s="245"/>
      <c r="P16" s="245"/>
      <c r="Q16" s="24"/>
      <c r="R16" s="24"/>
    </row>
    <row r="17" spans="1:18" s="318" customFormat="1">
      <c r="A17" s="386">
        <v>2</v>
      </c>
      <c r="B17" s="386" t="s">
        <v>703</v>
      </c>
      <c r="C17" s="386">
        <v>2246.1999999999998</v>
      </c>
      <c r="D17" s="387">
        <v>126000</v>
      </c>
      <c r="E17" s="387">
        <v>22700</v>
      </c>
      <c r="F17" s="388">
        <f t="shared" ref="F17:F34" si="0">D17*E17</f>
        <v>2860200000</v>
      </c>
      <c r="G17" s="389">
        <f t="shared" ref="G17:G34" si="1">F17/$F$64</f>
        <v>4.3637793124484035E-2</v>
      </c>
      <c r="H17" s="348"/>
      <c r="I17" s="245"/>
      <c r="J17" s="245"/>
      <c r="K17" s="393"/>
      <c r="L17" s="245"/>
      <c r="M17" s="393"/>
      <c r="N17" s="245"/>
      <c r="O17" s="245"/>
      <c r="P17" s="245"/>
      <c r="Q17" s="24"/>
      <c r="R17" s="24"/>
    </row>
    <row r="18" spans="1:18" s="318" customFormat="1">
      <c r="A18" s="386">
        <v>3</v>
      </c>
      <c r="B18" s="386" t="s">
        <v>704</v>
      </c>
      <c r="C18" s="386">
        <v>2246.3000000000002</v>
      </c>
      <c r="D18" s="387">
        <v>30500</v>
      </c>
      <c r="E18" s="387">
        <v>91800</v>
      </c>
      <c r="F18" s="388">
        <f t="shared" si="0"/>
        <v>2799900000</v>
      </c>
      <c r="G18" s="389">
        <f t="shared" si="1"/>
        <v>4.2717801891211403E-2</v>
      </c>
      <c r="H18" s="348"/>
      <c r="I18" s="245"/>
      <c r="J18" s="245"/>
      <c r="K18" s="393"/>
      <c r="L18" s="245"/>
      <c r="M18" s="393"/>
      <c r="N18" s="245"/>
      <c r="O18" s="245"/>
      <c r="P18" s="245"/>
      <c r="Q18" s="24"/>
      <c r="R18" s="24"/>
    </row>
    <row r="19" spans="1:18" s="318" customFormat="1">
      <c r="A19" s="386">
        <v>4</v>
      </c>
      <c r="B19" s="386" t="s">
        <v>705</v>
      </c>
      <c r="C19" s="386">
        <v>2246.4</v>
      </c>
      <c r="D19" s="387">
        <v>138000</v>
      </c>
      <c r="E19" s="387">
        <v>19350</v>
      </c>
      <c r="F19" s="388">
        <f t="shared" si="0"/>
        <v>2670300000</v>
      </c>
      <c r="G19" s="389">
        <f t="shared" si="1"/>
        <v>4.0740507300297088E-2</v>
      </c>
      <c r="H19" s="348"/>
      <c r="I19" s="245"/>
      <c r="J19" s="245"/>
      <c r="K19" s="393"/>
      <c r="L19" s="245"/>
      <c r="M19" s="393"/>
      <c r="N19" s="245"/>
      <c r="O19" s="245"/>
      <c r="P19" s="245"/>
      <c r="Q19" s="24"/>
      <c r="R19" s="24"/>
    </row>
    <row r="20" spans="1:18" s="318" customFormat="1">
      <c r="A20" s="386">
        <v>5</v>
      </c>
      <c r="B20" s="386" t="s">
        <v>706</v>
      </c>
      <c r="C20" s="386">
        <v>2246.5</v>
      </c>
      <c r="D20" s="387">
        <v>50050</v>
      </c>
      <c r="E20" s="387">
        <v>7500</v>
      </c>
      <c r="F20" s="388">
        <f t="shared" si="0"/>
        <v>375375000</v>
      </c>
      <c r="G20" s="389">
        <f t="shared" si="1"/>
        <v>5.7270598538924538E-3</v>
      </c>
      <c r="H20" s="348"/>
      <c r="I20" s="245"/>
      <c r="J20" s="245"/>
      <c r="K20" s="393"/>
      <c r="L20" s="245"/>
      <c r="M20" s="393"/>
      <c r="N20" s="245"/>
      <c r="O20" s="245"/>
      <c r="P20" s="245"/>
      <c r="Q20" s="24"/>
      <c r="R20" s="24"/>
    </row>
    <row r="21" spans="1:18" s="318" customFormat="1">
      <c r="A21" s="386">
        <v>6</v>
      </c>
      <c r="B21" s="386" t="s">
        <v>707</v>
      </c>
      <c r="C21" s="386">
        <v>2246.6</v>
      </c>
      <c r="D21" s="387">
        <v>50</v>
      </c>
      <c r="E21" s="387">
        <v>27600</v>
      </c>
      <c r="F21" s="388">
        <f t="shared" si="0"/>
        <v>1380000</v>
      </c>
      <c r="G21" s="389">
        <f t="shared" si="1"/>
        <v>2.1054525736587642E-5</v>
      </c>
      <c r="H21" s="348"/>
      <c r="I21" s="245"/>
      <c r="J21" s="245"/>
      <c r="K21" s="393"/>
      <c r="L21" s="245"/>
      <c r="M21" s="393"/>
      <c r="N21" s="245"/>
      <c r="O21" s="245"/>
      <c r="P21" s="245"/>
      <c r="Q21" s="24"/>
      <c r="R21" s="24"/>
    </row>
    <row r="22" spans="1:18" s="318" customFormat="1">
      <c r="A22" s="386">
        <v>7</v>
      </c>
      <c r="B22" s="386" t="s">
        <v>708</v>
      </c>
      <c r="C22" s="386">
        <v>2246.6999999999998</v>
      </c>
      <c r="D22" s="387">
        <v>192825</v>
      </c>
      <c r="E22" s="387">
        <v>15450</v>
      </c>
      <c r="F22" s="388">
        <f t="shared" si="0"/>
        <v>2979146250</v>
      </c>
      <c r="G22" s="389">
        <f t="shared" si="1"/>
        <v>4.5452544488176497E-2</v>
      </c>
      <c r="H22" s="348"/>
      <c r="I22" s="245"/>
      <c r="J22" s="245"/>
      <c r="K22" s="393"/>
      <c r="L22" s="245"/>
      <c r="M22" s="393"/>
      <c r="N22" s="245"/>
      <c r="O22" s="245"/>
      <c r="P22" s="245"/>
      <c r="Q22" s="24"/>
      <c r="R22" s="24"/>
    </row>
    <row r="23" spans="1:18" s="318" customFormat="1">
      <c r="A23" s="386">
        <v>8</v>
      </c>
      <c r="B23" s="386" t="s">
        <v>709</v>
      </c>
      <c r="C23" s="386">
        <v>2246.8000000000002</v>
      </c>
      <c r="D23" s="387">
        <v>118000</v>
      </c>
      <c r="E23" s="387">
        <v>44600</v>
      </c>
      <c r="F23" s="388">
        <f t="shared" si="0"/>
        <v>5262800000</v>
      </c>
      <c r="G23" s="389">
        <f t="shared" si="1"/>
        <v>8.0294027569937282E-2</v>
      </c>
      <c r="H23" s="348"/>
      <c r="I23" s="245"/>
      <c r="J23" s="245"/>
      <c r="K23" s="393"/>
      <c r="L23" s="245"/>
      <c r="M23" s="393"/>
      <c r="N23" s="245"/>
      <c r="O23" s="245"/>
      <c r="P23" s="245"/>
      <c r="Q23" s="24"/>
      <c r="R23" s="24"/>
    </row>
    <row r="24" spans="1:18" s="318" customFormat="1">
      <c r="A24" s="386">
        <v>9</v>
      </c>
      <c r="B24" s="386" t="s">
        <v>710</v>
      </c>
      <c r="C24" s="427">
        <v>2246.9</v>
      </c>
      <c r="D24" s="387">
        <v>103000</v>
      </c>
      <c r="E24" s="387">
        <v>27950</v>
      </c>
      <c r="F24" s="388">
        <f t="shared" si="0"/>
        <v>2878850000</v>
      </c>
      <c r="G24" s="389">
        <f t="shared" si="1"/>
        <v>4.3922334359982128E-2</v>
      </c>
      <c r="H24" s="348"/>
      <c r="I24" s="245"/>
      <c r="J24" s="245"/>
      <c r="K24" s="393"/>
      <c r="L24" s="245"/>
      <c r="M24" s="393"/>
      <c r="N24" s="245"/>
      <c r="O24" s="245"/>
      <c r="P24" s="245"/>
      <c r="Q24" s="24"/>
      <c r="R24" s="24"/>
    </row>
    <row r="25" spans="1:18" s="318" customFormat="1">
      <c r="A25" s="386">
        <v>10</v>
      </c>
      <c r="B25" s="386" t="s">
        <v>711</v>
      </c>
      <c r="C25" s="427">
        <v>2246.1</v>
      </c>
      <c r="D25" s="387">
        <v>140000</v>
      </c>
      <c r="E25" s="387">
        <v>44600</v>
      </c>
      <c r="F25" s="388">
        <f t="shared" si="0"/>
        <v>6244000000</v>
      </c>
      <c r="G25" s="389">
        <f t="shared" si="1"/>
        <v>9.5264100506705238E-2</v>
      </c>
      <c r="H25" s="348"/>
      <c r="I25" s="245"/>
      <c r="J25" s="245"/>
      <c r="K25" s="393"/>
      <c r="L25" s="245"/>
      <c r="M25" s="393"/>
      <c r="N25" s="245"/>
      <c r="O25" s="245"/>
      <c r="P25" s="245"/>
      <c r="Q25" s="24"/>
      <c r="R25" s="24"/>
    </row>
    <row r="26" spans="1:18" s="318" customFormat="1">
      <c r="A26" s="386">
        <v>11</v>
      </c>
      <c r="B26" s="386" t="s">
        <v>712</v>
      </c>
      <c r="C26" s="427">
        <v>2246.11</v>
      </c>
      <c r="D26" s="387">
        <v>115000</v>
      </c>
      <c r="E26" s="387">
        <v>52100</v>
      </c>
      <c r="F26" s="388">
        <f t="shared" si="0"/>
        <v>5991500000</v>
      </c>
      <c r="G26" s="389">
        <f t="shared" si="1"/>
        <v>9.1411732573018017E-2</v>
      </c>
      <c r="H26" s="348"/>
      <c r="I26" s="245"/>
      <c r="J26" s="245"/>
      <c r="K26" s="393"/>
      <c r="L26" s="245"/>
      <c r="M26" s="393"/>
      <c r="N26" s="245"/>
      <c r="O26" s="245"/>
      <c r="P26" s="245"/>
      <c r="Q26" s="24"/>
      <c r="R26" s="24"/>
    </row>
    <row r="27" spans="1:18" s="318" customFormat="1">
      <c r="A27" s="386">
        <v>12</v>
      </c>
      <c r="B27" s="386" t="s">
        <v>713</v>
      </c>
      <c r="C27" s="427">
        <v>2246.12</v>
      </c>
      <c r="D27" s="387">
        <v>91000</v>
      </c>
      <c r="E27" s="387">
        <v>31750</v>
      </c>
      <c r="F27" s="388">
        <f t="shared" si="0"/>
        <v>2889250000</v>
      </c>
      <c r="G27" s="389">
        <f t="shared" si="1"/>
        <v>4.4081006148141914E-2</v>
      </c>
      <c r="H27" s="348"/>
      <c r="I27" s="245"/>
      <c r="J27" s="245"/>
      <c r="K27" s="393"/>
      <c r="L27" s="245"/>
      <c r="M27" s="393"/>
      <c r="N27" s="245"/>
      <c r="O27" s="245"/>
      <c r="P27" s="245"/>
      <c r="Q27" s="24"/>
      <c r="R27" s="24"/>
    </row>
    <row r="28" spans="1:18" s="318" customFormat="1">
      <c r="A28" s="386">
        <v>13</v>
      </c>
      <c r="B28" s="386" t="s">
        <v>714</v>
      </c>
      <c r="C28" s="427">
        <v>2246.13</v>
      </c>
      <c r="D28" s="387">
        <v>90700</v>
      </c>
      <c r="E28" s="387">
        <v>31400</v>
      </c>
      <c r="F28" s="388">
        <f t="shared" si="0"/>
        <v>2847980000</v>
      </c>
      <c r="G28" s="389">
        <f t="shared" si="1"/>
        <v>4.3451353773396283E-2</v>
      </c>
      <c r="H28" s="348"/>
      <c r="I28" s="245"/>
      <c r="J28" s="245"/>
      <c r="K28" s="393"/>
      <c r="L28" s="245"/>
      <c r="M28" s="393"/>
      <c r="N28" s="245"/>
      <c r="O28" s="245"/>
      <c r="P28" s="245"/>
      <c r="Q28" s="24"/>
      <c r="R28" s="24"/>
    </row>
    <row r="29" spans="1:18" s="318" customFormat="1">
      <c r="A29" s="386">
        <v>14</v>
      </c>
      <c r="B29" s="386" t="s">
        <v>715</v>
      </c>
      <c r="C29" s="427">
        <v>2246.14</v>
      </c>
      <c r="D29" s="387">
        <v>76000</v>
      </c>
      <c r="E29" s="387">
        <v>36650</v>
      </c>
      <c r="F29" s="388">
        <f t="shared" si="0"/>
        <v>2785400000</v>
      </c>
      <c r="G29" s="389">
        <f t="shared" si="1"/>
        <v>4.249657680195016E-2</v>
      </c>
      <c r="H29" s="348"/>
      <c r="I29" s="245"/>
      <c r="J29" s="245"/>
      <c r="K29" s="393"/>
      <c r="L29" s="245"/>
      <c r="M29" s="393"/>
      <c r="N29" s="245"/>
      <c r="O29" s="245"/>
      <c r="P29" s="245"/>
      <c r="Q29" s="24"/>
      <c r="R29" s="24"/>
    </row>
    <row r="30" spans="1:18" s="318" customFormat="1">
      <c r="A30" s="386">
        <v>15</v>
      </c>
      <c r="B30" s="386" t="s">
        <v>716</v>
      </c>
      <c r="C30" s="427">
        <v>2246.15</v>
      </c>
      <c r="D30" s="387">
        <v>104000</v>
      </c>
      <c r="E30" s="387">
        <v>27850</v>
      </c>
      <c r="F30" s="388">
        <f t="shared" si="0"/>
        <v>2896400000</v>
      </c>
      <c r="G30" s="389">
        <f t="shared" si="1"/>
        <v>4.4190093002501769E-2</v>
      </c>
      <c r="H30" s="348"/>
      <c r="I30" s="245"/>
      <c r="J30" s="245"/>
      <c r="K30" s="393"/>
      <c r="L30" s="245"/>
      <c r="M30" s="393"/>
      <c r="N30" s="245"/>
      <c r="O30" s="245"/>
      <c r="P30" s="245"/>
      <c r="Q30" s="24"/>
      <c r="R30" s="24"/>
    </row>
    <row r="31" spans="1:18" s="318" customFormat="1">
      <c r="A31" s="386">
        <v>16</v>
      </c>
      <c r="B31" s="386" t="s">
        <v>717</v>
      </c>
      <c r="C31" s="427">
        <v>2246.16</v>
      </c>
      <c r="D31" s="387">
        <v>116000</v>
      </c>
      <c r="E31" s="387">
        <v>23300</v>
      </c>
      <c r="F31" s="388">
        <f t="shared" si="0"/>
        <v>2702800000</v>
      </c>
      <c r="G31" s="389">
        <f t="shared" si="1"/>
        <v>4.1236356638296431E-2</v>
      </c>
      <c r="H31" s="348"/>
      <c r="I31" s="245"/>
      <c r="J31" s="245"/>
      <c r="K31" s="393"/>
      <c r="L31" s="245"/>
      <c r="M31" s="393"/>
      <c r="N31" s="245"/>
      <c r="O31" s="245"/>
      <c r="P31" s="245"/>
      <c r="Q31" s="24"/>
      <c r="R31" s="24"/>
    </row>
    <row r="32" spans="1:18" s="318" customFormat="1">
      <c r="A32" s="386">
        <v>17</v>
      </c>
      <c r="B32" s="386" t="s">
        <v>718</v>
      </c>
      <c r="C32" s="427">
        <v>2246.17</v>
      </c>
      <c r="D32" s="387">
        <v>172000</v>
      </c>
      <c r="E32" s="387">
        <v>43200</v>
      </c>
      <c r="F32" s="388">
        <f t="shared" si="0"/>
        <v>7430400000</v>
      </c>
      <c r="G32" s="389">
        <f t="shared" si="1"/>
        <v>0.11336488987908755</v>
      </c>
      <c r="H32" s="348"/>
      <c r="I32" s="245"/>
      <c r="J32" s="245"/>
      <c r="K32" s="393"/>
      <c r="L32" s="245"/>
      <c r="M32" s="393"/>
      <c r="N32" s="245"/>
      <c r="O32" s="245"/>
      <c r="P32" s="245"/>
      <c r="Q32" s="24"/>
      <c r="R32" s="24"/>
    </row>
    <row r="33" spans="1:18" s="318" customFormat="1">
      <c r="A33" s="386">
        <v>18</v>
      </c>
      <c r="B33" s="386" t="s">
        <v>719</v>
      </c>
      <c r="C33" s="427">
        <v>2246.1799999999998</v>
      </c>
      <c r="D33" s="387">
        <v>127000</v>
      </c>
      <c r="E33" s="387">
        <v>23600</v>
      </c>
      <c r="F33" s="388">
        <f t="shared" si="0"/>
        <v>2997200000</v>
      </c>
      <c r="G33" s="389">
        <f t="shared" si="1"/>
        <v>4.5727988795435132E-2</v>
      </c>
      <c r="H33" s="348"/>
      <c r="I33" s="245"/>
      <c r="J33" s="245"/>
      <c r="K33" s="393"/>
      <c r="L33" s="245"/>
      <c r="M33" s="393"/>
      <c r="N33" s="245"/>
      <c r="O33" s="245"/>
      <c r="P33" s="245"/>
      <c r="Q33" s="24"/>
      <c r="R33" s="24"/>
    </row>
    <row r="34" spans="1:18" s="318" customFormat="1">
      <c r="A34" s="386">
        <v>19</v>
      </c>
      <c r="B34" s="386" t="s">
        <v>720</v>
      </c>
      <c r="C34" s="427">
        <v>2246.19</v>
      </c>
      <c r="D34" s="387">
        <v>48000</v>
      </c>
      <c r="E34" s="387">
        <v>59000</v>
      </c>
      <c r="F34" s="388">
        <f t="shared" si="0"/>
        <v>2832000000</v>
      </c>
      <c r="G34" s="389">
        <f t="shared" si="1"/>
        <v>4.3207548468127681E-2</v>
      </c>
      <c r="H34" s="348"/>
      <c r="I34" s="245"/>
      <c r="J34" s="245"/>
      <c r="K34" s="393"/>
      <c r="L34" s="245"/>
      <c r="M34" s="393"/>
      <c r="N34" s="245"/>
      <c r="O34" s="245"/>
      <c r="P34" s="245"/>
      <c r="Q34" s="24"/>
      <c r="R34" s="24"/>
    </row>
    <row r="35" spans="1:18" s="328" customFormat="1" ht="25.5">
      <c r="A35" s="383"/>
      <c r="B35" s="383" t="s">
        <v>341</v>
      </c>
      <c r="C35" s="383">
        <v>2247</v>
      </c>
      <c r="D35" s="384">
        <f>SUM(D16:D34)</f>
        <v>1862458</v>
      </c>
      <c r="E35" s="384"/>
      <c r="F35" s="384">
        <f t="shared" ref="F35" si="2">SUM(F16:F34)</f>
        <v>61118991650</v>
      </c>
      <c r="G35" s="390">
        <f>F35/$F$64</f>
        <v>0.9324865091950798</v>
      </c>
      <c r="H35" s="348"/>
      <c r="I35" s="245"/>
      <c r="J35" s="245"/>
      <c r="K35" s="245"/>
      <c r="L35" s="245"/>
      <c r="M35" s="245"/>
      <c r="N35" s="245"/>
      <c r="O35" s="245"/>
      <c r="P35" s="245"/>
      <c r="Q35" s="24"/>
      <c r="R35" s="24"/>
    </row>
    <row r="36" spans="1:18" s="328" customFormat="1" ht="63.75">
      <c r="A36" s="383" t="s">
        <v>133</v>
      </c>
      <c r="B36" s="383" t="s">
        <v>554</v>
      </c>
      <c r="C36" s="383">
        <v>2248</v>
      </c>
      <c r="D36" s="384"/>
      <c r="E36" s="384"/>
      <c r="F36" s="384"/>
      <c r="G36" s="390"/>
      <c r="H36" s="348"/>
      <c r="I36" s="245"/>
      <c r="J36" s="245"/>
      <c r="K36" s="245"/>
      <c r="L36" s="245"/>
      <c r="M36" s="245"/>
      <c r="N36" s="245"/>
      <c r="O36" s="245"/>
      <c r="P36" s="245"/>
      <c r="Q36" s="24"/>
      <c r="R36" s="24"/>
    </row>
    <row r="37" spans="1:18" s="318" customFormat="1" ht="25.5">
      <c r="A37" s="386"/>
      <c r="B37" s="386" t="s">
        <v>342</v>
      </c>
      <c r="C37" s="386">
        <v>2249</v>
      </c>
      <c r="D37" s="388"/>
      <c r="E37" s="388"/>
      <c r="F37" s="388"/>
      <c r="G37" s="389"/>
      <c r="I37" s="245"/>
      <c r="J37" s="245"/>
      <c r="K37" s="245"/>
      <c r="L37" s="245"/>
      <c r="M37" s="245"/>
      <c r="N37" s="245"/>
      <c r="O37" s="245"/>
      <c r="P37" s="245"/>
      <c r="Q37" s="24"/>
      <c r="R37" s="24"/>
    </row>
    <row r="38" spans="1:18" s="328" customFormat="1" ht="25.5">
      <c r="A38" s="383"/>
      <c r="B38" s="383" t="s">
        <v>343</v>
      </c>
      <c r="C38" s="383">
        <v>2250</v>
      </c>
      <c r="D38" s="384">
        <f>D35</f>
        <v>1862458</v>
      </c>
      <c r="E38" s="384"/>
      <c r="F38" s="384">
        <f>F35</f>
        <v>61118991650</v>
      </c>
      <c r="G38" s="390">
        <f>F38/$F$64</f>
        <v>0.9324865091950798</v>
      </c>
      <c r="I38" s="245"/>
      <c r="J38" s="245"/>
      <c r="K38" s="245"/>
      <c r="L38" s="245"/>
      <c r="M38" s="245"/>
      <c r="N38" s="245"/>
      <c r="O38" s="245"/>
      <c r="P38" s="245"/>
      <c r="Q38" s="24"/>
      <c r="R38" s="24"/>
    </row>
    <row r="39" spans="1:18" s="328" customFormat="1" ht="25.5">
      <c r="A39" s="383" t="s">
        <v>133</v>
      </c>
      <c r="B39" s="383" t="s">
        <v>344</v>
      </c>
      <c r="C39" s="383">
        <v>2251</v>
      </c>
      <c r="D39" s="384"/>
      <c r="E39" s="384"/>
      <c r="F39" s="384"/>
      <c r="G39" s="390"/>
      <c r="I39" s="245"/>
      <c r="J39" s="245"/>
      <c r="K39" s="245"/>
      <c r="L39" s="245"/>
      <c r="M39" s="245"/>
      <c r="N39" s="245"/>
      <c r="O39" s="245"/>
      <c r="P39" s="245"/>
      <c r="Q39" s="24"/>
      <c r="R39" s="24"/>
    </row>
    <row r="40" spans="1:18" s="318" customFormat="1" ht="25.5">
      <c r="A40" s="386"/>
      <c r="B40" s="383" t="s">
        <v>341</v>
      </c>
      <c r="C40" s="386">
        <v>2252</v>
      </c>
      <c r="D40" s="384"/>
      <c r="E40" s="388"/>
      <c r="F40" s="384"/>
      <c r="G40" s="390"/>
      <c r="I40" s="245"/>
      <c r="J40" s="245"/>
      <c r="K40" s="245"/>
      <c r="L40" s="245"/>
      <c r="M40" s="393"/>
      <c r="N40" s="393"/>
      <c r="O40" s="393"/>
      <c r="P40" s="393"/>
      <c r="Q40" s="24"/>
      <c r="R40" s="24"/>
    </row>
    <row r="41" spans="1:18" s="328" customFormat="1" ht="26.25" customHeight="1">
      <c r="A41" s="383" t="s">
        <v>260</v>
      </c>
      <c r="B41" s="383" t="s">
        <v>345</v>
      </c>
      <c r="C41" s="383">
        <v>2253</v>
      </c>
      <c r="D41" s="384"/>
      <c r="E41" s="384"/>
      <c r="F41" s="384"/>
      <c r="G41" s="390"/>
      <c r="I41" s="245"/>
      <c r="J41" s="245"/>
      <c r="K41" s="245"/>
      <c r="L41" s="245"/>
      <c r="M41" s="245"/>
      <c r="N41" s="245"/>
      <c r="O41" s="245"/>
      <c r="P41" s="245"/>
      <c r="Q41" s="24"/>
      <c r="R41" s="24"/>
    </row>
    <row r="42" spans="1:18" s="318" customFormat="1" ht="24" customHeight="1">
      <c r="A42" s="386" t="s">
        <v>259</v>
      </c>
      <c r="B42" s="386" t="s">
        <v>701</v>
      </c>
      <c r="C42" s="386">
        <v>2253.1</v>
      </c>
      <c r="D42" s="388">
        <v>138000</v>
      </c>
      <c r="E42" s="388">
        <v>1225</v>
      </c>
      <c r="F42" s="388">
        <f>D42*E42</f>
        <v>169050000</v>
      </c>
      <c r="G42" s="390">
        <f t="shared" ref="G42:G63" si="3">F42/$F$64</f>
        <v>2.5791794027319862E-3</v>
      </c>
      <c r="I42" s="245"/>
      <c r="J42" s="245"/>
      <c r="K42" s="245"/>
      <c r="L42" s="245"/>
      <c r="M42" s="245"/>
      <c r="N42" s="245"/>
      <c r="O42" s="245"/>
      <c r="P42" s="245"/>
      <c r="Q42" s="24"/>
      <c r="R42" s="24"/>
    </row>
    <row r="43" spans="1:18" s="318" customFormat="1" ht="25.5">
      <c r="A43" s="383"/>
      <c r="B43" s="383" t="s">
        <v>341</v>
      </c>
      <c r="C43" s="383">
        <v>2254</v>
      </c>
      <c r="D43" s="384"/>
      <c r="E43" s="384"/>
      <c r="F43" s="384"/>
      <c r="G43" s="390"/>
      <c r="I43" s="245"/>
      <c r="J43" s="245"/>
      <c r="K43" s="245"/>
      <c r="L43" s="245"/>
      <c r="M43" s="245"/>
      <c r="N43" s="245"/>
      <c r="O43" s="245"/>
      <c r="P43" s="245"/>
      <c r="Q43" s="24"/>
      <c r="R43" s="24"/>
    </row>
    <row r="44" spans="1:18" s="328" customFormat="1" ht="25.5">
      <c r="A44" s="383"/>
      <c r="B44" s="383" t="s">
        <v>346</v>
      </c>
      <c r="C44" s="383">
        <v>2255</v>
      </c>
      <c r="D44" s="384">
        <f>D42+D38</f>
        <v>2000458</v>
      </c>
      <c r="E44" s="384"/>
      <c r="F44" s="384">
        <f>F42+F38</f>
        <v>61288041650</v>
      </c>
      <c r="G44" s="390">
        <f>F44/F64</f>
        <v>0.93506568859781181</v>
      </c>
      <c r="I44" s="245"/>
      <c r="J44" s="245"/>
      <c r="K44" s="245"/>
      <c r="L44" s="245"/>
      <c r="M44" s="393"/>
      <c r="N44" s="393"/>
      <c r="O44" s="393"/>
      <c r="P44" s="393"/>
      <c r="Q44" s="24"/>
      <c r="R44" s="24"/>
    </row>
    <row r="45" spans="1:18" s="328" customFormat="1" ht="25.5">
      <c r="A45" s="383" t="s">
        <v>261</v>
      </c>
      <c r="B45" s="383" t="s">
        <v>347</v>
      </c>
      <c r="C45" s="383">
        <v>2256</v>
      </c>
      <c r="D45" s="384"/>
      <c r="E45" s="384"/>
      <c r="F45" s="384"/>
      <c r="G45" s="390"/>
      <c r="I45" s="245"/>
      <c r="J45" s="245"/>
      <c r="K45" s="245"/>
      <c r="L45" s="245"/>
      <c r="M45" s="245"/>
      <c r="N45" s="245"/>
      <c r="O45" s="245"/>
      <c r="P45" s="245"/>
      <c r="Q45" s="24"/>
      <c r="R45" s="24"/>
    </row>
    <row r="46" spans="1:18" s="318" customFormat="1" ht="25.5">
      <c r="A46" s="386">
        <v>1</v>
      </c>
      <c r="B46" s="386" t="s">
        <v>443</v>
      </c>
      <c r="C46" s="386">
        <v>2256.1</v>
      </c>
      <c r="D46" s="388" t="s">
        <v>460</v>
      </c>
      <c r="E46" s="388" t="s">
        <v>460</v>
      </c>
      <c r="F46" s="388"/>
      <c r="G46" s="390"/>
      <c r="I46" s="245"/>
      <c r="J46" s="245"/>
      <c r="K46" s="245"/>
      <c r="L46" s="245"/>
      <c r="M46" s="245"/>
      <c r="N46" s="245"/>
      <c r="O46" s="393"/>
      <c r="P46" s="393"/>
      <c r="Q46" s="24"/>
      <c r="R46" s="24"/>
    </row>
    <row r="47" spans="1:18" s="318" customFormat="1" ht="25.5">
      <c r="A47" s="386">
        <v>2</v>
      </c>
      <c r="B47" s="386" t="s">
        <v>473</v>
      </c>
      <c r="C47" s="386">
        <v>2256.1999999999998</v>
      </c>
      <c r="D47" s="388" t="s">
        <v>460</v>
      </c>
      <c r="E47" s="388" t="s">
        <v>460</v>
      </c>
      <c r="F47" s="388"/>
      <c r="G47" s="390"/>
      <c r="I47" s="245"/>
      <c r="J47" s="245"/>
      <c r="K47" s="245"/>
      <c r="L47" s="245"/>
      <c r="M47" s="245"/>
      <c r="N47" s="245"/>
      <c r="O47" s="393"/>
      <c r="P47" s="393"/>
      <c r="Q47" s="24"/>
      <c r="R47" s="24"/>
    </row>
    <row r="48" spans="1:18" s="318" customFormat="1" ht="25.5">
      <c r="A48" s="386">
        <v>3</v>
      </c>
      <c r="B48" s="386" t="s">
        <v>444</v>
      </c>
      <c r="C48" s="386">
        <v>2256.3000000000002</v>
      </c>
      <c r="D48" s="388" t="s">
        <v>460</v>
      </c>
      <c r="E48" s="388" t="s">
        <v>460</v>
      </c>
      <c r="F48" s="388"/>
      <c r="G48" s="390"/>
      <c r="I48" s="245"/>
      <c r="J48" s="245"/>
      <c r="K48" s="245"/>
      <c r="L48" s="245"/>
      <c r="M48" s="245"/>
      <c r="N48" s="245"/>
      <c r="O48" s="245"/>
      <c r="P48" s="245"/>
      <c r="Q48" s="24"/>
      <c r="R48" s="24"/>
    </row>
    <row r="49" spans="1:18" s="318" customFormat="1" ht="25.5">
      <c r="A49" s="386">
        <v>4</v>
      </c>
      <c r="B49" s="386" t="s">
        <v>555</v>
      </c>
      <c r="C49" s="386">
        <v>2256.4</v>
      </c>
      <c r="D49" s="388" t="s">
        <v>460</v>
      </c>
      <c r="E49" s="388" t="s">
        <v>460</v>
      </c>
      <c r="F49" s="388"/>
      <c r="G49" s="390"/>
      <c r="I49" s="245"/>
      <c r="J49" s="245"/>
      <c r="K49" s="245"/>
      <c r="L49" s="245"/>
      <c r="M49" s="245"/>
      <c r="N49" s="245"/>
      <c r="O49" s="245"/>
      <c r="P49" s="245"/>
      <c r="Q49" s="24"/>
      <c r="R49" s="24"/>
    </row>
    <row r="50" spans="1:18" s="318" customFormat="1" ht="38.25">
      <c r="A50" s="386">
        <v>5</v>
      </c>
      <c r="B50" s="386" t="s">
        <v>445</v>
      </c>
      <c r="C50" s="386">
        <v>2256.5</v>
      </c>
      <c r="D50" s="388" t="s">
        <v>460</v>
      </c>
      <c r="E50" s="388" t="s">
        <v>460</v>
      </c>
      <c r="F50" s="388">
        <v>123600000</v>
      </c>
      <c r="G50" s="389">
        <f t="shared" si="3"/>
        <v>1.8857531746682844E-3</v>
      </c>
      <c r="I50" s="245"/>
      <c r="J50" s="245"/>
      <c r="K50" s="245"/>
      <c r="L50" s="245"/>
      <c r="M50" s="245"/>
      <c r="N50" s="245"/>
      <c r="O50" s="245"/>
      <c r="P50" s="245"/>
      <c r="Q50" s="24"/>
      <c r="R50" s="24"/>
    </row>
    <row r="51" spans="1:18" s="318" customFormat="1" ht="25.5">
      <c r="A51" s="386">
        <v>6</v>
      </c>
      <c r="B51" s="386" t="s">
        <v>446</v>
      </c>
      <c r="C51" s="386">
        <v>2256.6</v>
      </c>
      <c r="D51" s="388" t="s">
        <v>460</v>
      </c>
      <c r="E51" s="388" t="s">
        <v>460</v>
      </c>
      <c r="F51" s="388"/>
      <c r="G51" s="390"/>
      <c r="I51" s="245"/>
      <c r="J51" s="245"/>
      <c r="K51" s="245"/>
      <c r="L51" s="245"/>
      <c r="M51" s="245"/>
      <c r="N51" s="245"/>
      <c r="O51" s="245"/>
      <c r="P51" s="245"/>
      <c r="Q51" s="24"/>
      <c r="R51" s="24"/>
    </row>
    <row r="52" spans="1:18" s="318" customFormat="1" ht="25.5">
      <c r="A52" s="386">
        <v>7</v>
      </c>
      <c r="B52" s="386" t="s">
        <v>448</v>
      </c>
      <c r="C52" s="386">
        <v>2256.6999999999998</v>
      </c>
      <c r="D52" s="388" t="s">
        <v>460</v>
      </c>
      <c r="E52" s="388" t="s">
        <v>460</v>
      </c>
      <c r="F52" s="388"/>
      <c r="G52" s="390"/>
      <c r="I52" s="245"/>
      <c r="J52" s="245"/>
      <c r="K52" s="245"/>
      <c r="L52" s="245"/>
      <c r="M52" s="245"/>
      <c r="N52" s="245"/>
      <c r="O52" s="245"/>
      <c r="P52" s="245"/>
      <c r="Q52" s="24"/>
      <c r="R52" s="24"/>
    </row>
    <row r="53" spans="1:18" s="328" customFormat="1" ht="25.5">
      <c r="A53" s="383"/>
      <c r="B53" s="383" t="s">
        <v>449</v>
      </c>
      <c r="C53" s="383">
        <v>2257</v>
      </c>
      <c r="D53" s="384" t="s">
        <v>460</v>
      </c>
      <c r="E53" s="384" t="s">
        <v>460</v>
      </c>
      <c r="F53" s="392">
        <f>SUM(F46:F52)</f>
        <v>123600000</v>
      </c>
      <c r="G53" s="390">
        <f t="shared" si="3"/>
        <v>1.8857531746682844E-3</v>
      </c>
      <c r="I53" s="245"/>
      <c r="J53" s="245"/>
      <c r="K53" s="245"/>
      <c r="L53" s="245"/>
      <c r="M53" s="245"/>
      <c r="N53" s="245"/>
      <c r="O53" s="393"/>
      <c r="P53" s="393"/>
      <c r="Q53" s="24"/>
      <c r="R53" s="24"/>
    </row>
    <row r="54" spans="1:18" s="328" customFormat="1" ht="25.5">
      <c r="A54" s="383" t="s">
        <v>262</v>
      </c>
      <c r="B54" s="383" t="s">
        <v>450</v>
      </c>
      <c r="C54" s="383">
        <v>2258</v>
      </c>
      <c r="D54" s="384" t="s">
        <v>460</v>
      </c>
      <c r="E54" s="384" t="s">
        <v>460</v>
      </c>
      <c r="F54" s="392"/>
      <c r="G54" s="390"/>
      <c r="I54" s="245"/>
      <c r="J54" s="245"/>
      <c r="K54" s="245"/>
      <c r="L54" s="245"/>
      <c r="M54" s="245"/>
      <c r="N54" s="245"/>
      <c r="O54" s="393"/>
      <c r="P54" s="393"/>
      <c r="Q54" s="24"/>
      <c r="R54" s="24"/>
    </row>
    <row r="55" spans="1:18" s="318" customFormat="1" ht="25.5">
      <c r="A55" s="386">
        <v>1</v>
      </c>
      <c r="B55" s="386" t="s">
        <v>392</v>
      </c>
      <c r="C55" s="386">
        <v>2259</v>
      </c>
      <c r="D55" s="388" t="s">
        <v>460</v>
      </c>
      <c r="E55" s="388" t="s">
        <v>460</v>
      </c>
      <c r="F55" s="391">
        <f>SUM(F56:F59)</f>
        <v>4132461184</v>
      </c>
      <c r="G55" s="390">
        <f t="shared" si="3"/>
        <v>6.3048558227519882E-2</v>
      </c>
      <c r="I55" s="393"/>
      <c r="J55" s="393"/>
      <c r="K55" s="245"/>
      <c r="L55" s="245"/>
      <c r="M55" s="245"/>
      <c r="N55" s="245"/>
      <c r="O55" s="393"/>
      <c r="P55" s="393"/>
      <c r="Q55" s="24"/>
      <c r="R55" s="24"/>
    </row>
    <row r="56" spans="1:18" s="318" customFormat="1" ht="25.5">
      <c r="A56" s="386">
        <v>1.1000000000000001</v>
      </c>
      <c r="B56" s="386" t="s">
        <v>537</v>
      </c>
      <c r="C56" s="386">
        <v>2259.1</v>
      </c>
      <c r="D56" s="388"/>
      <c r="E56" s="388"/>
      <c r="F56" s="391">
        <v>4047301069</v>
      </c>
      <c r="G56" s="390">
        <f t="shared" si="3"/>
        <v>6.1749278638390706E-2</v>
      </c>
      <c r="I56" s="245"/>
      <c r="J56" s="245"/>
      <c r="K56" s="245"/>
      <c r="L56" s="245"/>
      <c r="M56" s="245"/>
      <c r="N56" s="245"/>
      <c r="O56" s="393"/>
      <c r="P56" s="393"/>
      <c r="Q56" s="24"/>
      <c r="R56" s="24"/>
    </row>
    <row r="57" spans="1:18" s="318" customFormat="1" ht="24.75" customHeight="1">
      <c r="A57" s="386">
        <v>1.2</v>
      </c>
      <c r="B57" s="386" t="s">
        <v>452</v>
      </c>
      <c r="C57" s="386">
        <v>2259.1999999999998</v>
      </c>
      <c r="D57" s="388" t="s">
        <v>460</v>
      </c>
      <c r="E57" s="388" t="s">
        <v>460</v>
      </c>
      <c r="F57" s="391">
        <v>85160115</v>
      </c>
      <c r="G57" s="390">
        <f t="shared" si="3"/>
        <v>1.2992795891291764E-3</v>
      </c>
      <c r="I57" s="245"/>
      <c r="J57" s="245"/>
      <c r="K57" s="245"/>
      <c r="L57" s="245"/>
      <c r="M57" s="245"/>
      <c r="N57" s="245"/>
      <c r="O57" s="393"/>
      <c r="P57" s="393"/>
      <c r="Q57" s="24"/>
      <c r="R57" s="24"/>
    </row>
    <row r="58" spans="1:18" s="318" customFormat="1" ht="39" customHeight="1">
      <c r="A58" s="386">
        <v>1.3</v>
      </c>
      <c r="B58" s="386" t="s">
        <v>477</v>
      </c>
      <c r="C58" s="386">
        <v>2259.3000000000002</v>
      </c>
      <c r="D58" s="388"/>
      <c r="E58" s="388"/>
      <c r="F58" s="391"/>
      <c r="G58" s="390"/>
      <c r="I58" s="245"/>
      <c r="J58" s="245"/>
      <c r="K58" s="245"/>
      <c r="L58" s="245"/>
      <c r="M58" s="245"/>
      <c r="N58" s="245"/>
      <c r="O58" s="393"/>
      <c r="P58" s="393"/>
      <c r="Q58" s="24"/>
      <c r="R58" s="24"/>
    </row>
    <row r="59" spans="1:18" s="318" customFormat="1" ht="42.75" customHeight="1">
      <c r="A59" s="386">
        <v>1.4</v>
      </c>
      <c r="B59" s="386" t="s">
        <v>451</v>
      </c>
      <c r="C59" s="386">
        <v>2259.4</v>
      </c>
      <c r="D59" s="388"/>
      <c r="E59" s="388"/>
      <c r="F59" s="391"/>
      <c r="G59" s="390"/>
      <c r="I59" s="245"/>
      <c r="J59" s="245"/>
      <c r="K59" s="245"/>
      <c r="L59" s="245"/>
      <c r="M59" s="245"/>
      <c r="N59" s="245"/>
      <c r="O59" s="393"/>
      <c r="P59" s="393"/>
      <c r="Q59" s="24"/>
      <c r="R59" s="24"/>
    </row>
    <row r="60" spans="1:18" s="318" customFormat="1" ht="42.75" customHeight="1">
      <c r="A60" s="386">
        <v>2</v>
      </c>
      <c r="B60" s="386" t="s">
        <v>556</v>
      </c>
      <c r="C60" s="386"/>
      <c r="D60" s="388"/>
      <c r="E60" s="388"/>
      <c r="F60" s="391"/>
      <c r="G60" s="390"/>
      <c r="I60" s="245"/>
      <c r="J60" s="245"/>
      <c r="K60" s="245"/>
      <c r="L60" s="245"/>
      <c r="M60" s="245"/>
      <c r="N60" s="245"/>
      <c r="O60" s="393"/>
      <c r="P60" s="393"/>
      <c r="Q60" s="24"/>
      <c r="R60" s="24"/>
    </row>
    <row r="61" spans="1:18" s="318" customFormat="1" ht="24.75" customHeight="1">
      <c r="A61" s="386">
        <v>3</v>
      </c>
      <c r="B61" s="386" t="s">
        <v>447</v>
      </c>
      <c r="C61" s="386">
        <v>2260</v>
      </c>
      <c r="D61" s="388" t="s">
        <v>460</v>
      </c>
      <c r="E61" s="388" t="s">
        <v>460</v>
      </c>
      <c r="F61" s="391"/>
      <c r="G61" s="390"/>
      <c r="I61" s="245"/>
      <c r="J61" s="245"/>
      <c r="K61" s="245"/>
      <c r="L61" s="245"/>
      <c r="M61" s="245"/>
      <c r="N61" s="245"/>
      <c r="O61" s="393"/>
      <c r="P61" s="393"/>
      <c r="Q61" s="24"/>
      <c r="R61" s="24"/>
    </row>
    <row r="62" spans="1:18" s="318" customFormat="1" ht="24.75" customHeight="1">
      <c r="A62" s="386">
        <v>4</v>
      </c>
      <c r="B62" s="386" t="s">
        <v>453</v>
      </c>
      <c r="C62" s="386">
        <v>2261</v>
      </c>
      <c r="D62" s="388" t="s">
        <v>460</v>
      </c>
      <c r="E62" s="388" t="s">
        <v>460</v>
      </c>
      <c r="F62" s="391"/>
      <c r="G62" s="390"/>
      <c r="I62" s="245"/>
      <c r="J62" s="245"/>
      <c r="K62" s="245"/>
      <c r="L62" s="245"/>
      <c r="M62" s="245"/>
      <c r="N62" s="245"/>
      <c r="O62" s="393"/>
      <c r="P62" s="393"/>
      <c r="Q62" s="24"/>
      <c r="R62" s="24"/>
    </row>
    <row r="63" spans="1:18" s="318" customFormat="1" ht="25.5">
      <c r="A63" s="386">
        <v>5</v>
      </c>
      <c r="B63" s="386" t="s">
        <v>449</v>
      </c>
      <c r="C63" s="386">
        <v>2262</v>
      </c>
      <c r="D63" s="388" t="s">
        <v>460</v>
      </c>
      <c r="E63" s="388" t="s">
        <v>460</v>
      </c>
      <c r="F63" s="392">
        <f>F55+F60+F61+F62</f>
        <v>4132461184</v>
      </c>
      <c r="G63" s="390">
        <f t="shared" si="3"/>
        <v>6.3048558227519882E-2</v>
      </c>
      <c r="I63" s="245"/>
      <c r="J63" s="245"/>
      <c r="K63" s="245"/>
      <c r="L63" s="245"/>
      <c r="M63" s="245"/>
      <c r="N63" s="245"/>
      <c r="O63" s="393"/>
      <c r="P63" s="393"/>
      <c r="Q63" s="24"/>
      <c r="R63" s="24"/>
    </row>
    <row r="64" spans="1:18" s="328" customFormat="1" ht="25.5">
      <c r="A64" s="383" t="s">
        <v>142</v>
      </c>
      <c r="B64" s="383" t="s">
        <v>454</v>
      </c>
      <c r="C64" s="383">
        <v>2263</v>
      </c>
      <c r="D64" s="384"/>
      <c r="E64" s="384" t="s">
        <v>460</v>
      </c>
      <c r="F64" s="392">
        <f>F63+F53+F44</f>
        <v>65544102834</v>
      </c>
      <c r="G64" s="390">
        <v>1</v>
      </c>
      <c r="I64" s="245"/>
      <c r="J64" s="245"/>
      <c r="K64" s="245"/>
      <c r="L64" s="245"/>
      <c r="M64" s="245"/>
      <c r="N64" s="245"/>
      <c r="O64" s="393"/>
      <c r="P64" s="393"/>
      <c r="Q64" s="24"/>
      <c r="R64" s="24"/>
    </row>
    <row r="65" spans="1:18" s="328" customFormat="1">
      <c r="A65" s="394"/>
      <c r="B65" s="394"/>
      <c r="C65" s="394"/>
      <c r="D65" s="395"/>
      <c r="E65" s="395"/>
      <c r="F65" s="396"/>
      <c r="G65" s="397"/>
      <c r="I65" s="245"/>
      <c r="J65" s="245"/>
      <c r="K65" s="245"/>
      <c r="L65" s="245"/>
      <c r="M65" s="245"/>
      <c r="N65" s="245"/>
      <c r="O65" s="245"/>
      <c r="P65" s="245"/>
      <c r="Q65" s="24"/>
      <c r="R65" s="24"/>
    </row>
    <row r="66" spans="1:18" s="34" customFormat="1" ht="12.75">
      <c r="A66" s="399"/>
      <c r="B66" s="398"/>
      <c r="C66" s="398"/>
      <c r="D66" s="398"/>
      <c r="E66" s="398"/>
      <c r="F66" s="398"/>
      <c r="G66" s="398"/>
      <c r="H66" s="398"/>
      <c r="I66" s="245"/>
      <c r="J66" s="245"/>
      <c r="K66" s="245"/>
      <c r="L66" s="245"/>
      <c r="M66" s="245"/>
      <c r="N66" s="245"/>
      <c r="O66" s="245"/>
      <c r="P66" s="245"/>
      <c r="Q66" s="24"/>
      <c r="R66" s="24"/>
    </row>
    <row r="67" spans="1:18" s="34" customFormat="1" ht="12.75">
      <c r="A67" s="476" t="s">
        <v>691</v>
      </c>
      <c r="B67" s="265"/>
      <c r="C67" s="26"/>
      <c r="D67" s="398"/>
      <c r="E67" s="478" t="s">
        <v>692</v>
      </c>
      <c r="F67" s="27"/>
      <c r="G67" s="265"/>
      <c r="H67" s="265"/>
      <c r="I67" s="245"/>
      <c r="J67" s="245"/>
      <c r="K67" s="245"/>
      <c r="L67" s="245"/>
      <c r="M67" s="245"/>
      <c r="N67" s="245"/>
      <c r="O67" s="245"/>
      <c r="P67" s="245"/>
      <c r="Q67" s="24"/>
      <c r="R67" s="24"/>
    </row>
    <row r="68" spans="1:18" s="34" customFormat="1" ht="12.75">
      <c r="A68" s="300" t="s">
        <v>176</v>
      </c>
      <c r="B68" s="265"/>
      <c r="C68" s="26"/>
      <c r="D68" s="398"/>
      <c r="E68" s="301" t="s">
        <v>177</v>
      </c>
      <c r="F68" s="301"/>
      <c r="G68" s="265"/>
      <c r="H68" s="265"/>
      <c r="I68" s="245"/>
      <c r="J68" s="245"/>
      <c r="K68" s="245"/>
      <c r="L68" s="245"/>
      <c r="M68" s="245"/>
      <c r="N68" s="245"/>
      <c r="O68" s="245"/>
      <c r="P68" s="245"/>
      <c r="Q68" s="24"/>
      <c r="R68" s="24"/>
    </row>
    <row r="69" spans="1:18" s="34" customFormat="1" ht="12.75">
      <c r="A69" s="265"/>
      <c r="B69" s="265"/>
      <c r="C69" s="26"/>
      <c r="D69" s="398"/>
      <c r="E69" s="26"/>
      <c r="F69" s="26"/>
      <c r="G69" s="265"/>
      <c r="H69" s="265"/>
      <c r="I69" s="245"/>
      <c r="J69" s="245"/>
      <c r="K69" s="245"/>
      <c r="L69" s="245"/>
      <c r="M69" s="245"/>
      <c r="N69" s="245"/>
      <c r="O69" s="245"/>
      <c r="P69" s="245"/>
      <c r="Q69" s="24"/>
      <c r="R69" s="24"/>
    </row>
    <row r="70" spans="1:18" s="34" customFormat="1" ht="12.75">
      <c r="A70" s="265"/>
      <c r="B70" s="265"/>
      <c r="C70" s="26"/>
      <c r="D70" s="398"/>
      <c r="E70" s="26"/>
      <c r="F70" s="26"/>
      <c r="G70" s="265"/>
      <c r="H70" s="265"/>
      <c r="I70" s="245"/>
      <c r="J70" s="245"/>
      <c r="K70" s="245"/>
      <c r="L70" s="245"/>
      <c r="M70" s="245"/>
      <c r="N70" s="245"/>
      <c r="O70" s="245"/>
      <c r="P70" s="245"/>
      <c r="Q70" s="24"/>
      <c r="R70" s="24"/>
    </row>
    <row r="71" spans="1:18" s="34" customFormat="1" ht="12.75">
      <c r="A71" s="265"/>
      <c r="B71" s="265"/>
      <c r="C71" s="26"/>
      <c r="D71" s="398"/>
      <c r="E71" s="26"/>
      <c r="F71" s="26"/>
      <c r="G71" s="265"/>
      <c r="H71" s="265"/>
      <c r="I71" s="245"/>
      <c r="J71" s="245"/>
      <c r="K71" s="245"/>
      <c r="L71" s="245"/>
      <c r="M71" s="245"/>
      <c r="N71" s="245"/>
      <c r="O71" s="245"/>
      <c r="P71" s="245"/>
      <c r="Q71" s="24"/>
      <c r="R71" s="24"/>
    </row>
    <row r="72" spans="1:18" s="34" customFormat="1" ht="12.75">
      <c r="A72" s="265"/>
      <c r="B72" s="265"/>
      <c r="C72" s="26"/>
      <c r="D72" s="398"/>
      <c r="E72" s="26"/>
      <c r="F72" s="26"/>
      <c r="G72" s="265"/>
      <c r="H72" s="265"/>
      <c r="I72" s="245"/>
      <c r="J72" s="245"/>
      <c r="K72" s="245"/>
      <c r="L72" s="245"/>
      <c r="M72" s="245"/>
      <c r="N72" s="245"/>
      <c r="O72" s="245"/>
      <c r="P72" s="245"/>
      <c r="Q72" s="24"/>
      <c r="R72" s="24"/>
    </row>
    <row r="73" spans="1:18" s="34" customFormat="1" ht="12.75">
      <c r="A73" s="265"/>
      <c r="B73" s="265"/>
      <c r="C73" s="26"/>
      <c r="D73" s="398"/>
      <c r="E73" s="26"/>
      <c r="F73" s="26"/>
      <c r="G73" s="265"/>
      <c r="H73" s="265"/>
      <c r="I73" s="245"/>
      <c r="J73" s="245"/>
      <c r="K73" s="245"/>
      <c r="L73" s="245"/>
      <c r="M73" s="245"/>
      <c r="N73" s="245"/>
      <c r="O73" s="245"/>
      <c r="P73" s="245"/>
      <c r="Q73" s="24"/>
      <c r="R73" s="24"/>
    </row>
    <row r="74" spans="1:18" s="34" customFormat="1" ht="12.75">
      <c r="A74" s="265"/>
      <c r="B74" s="265"/>
      <c r="C74" s="26"/>
      <c r="D74" s="398"/>
      <c r="E74" s="26"/>
      <c r="F74" s="26"/>
      <c r="G74" s="265"/>
      <c r="H74" s="265"/>
      <c r="I74" s="245"/>
      <c r="J74" s="245"/>
      <c r="K74" s="245"/>
      <c r="L74" s="245"/>
      <c r="M74" s="245"/>
      <c r="N74" s="245"/>
      <c r="O74" s="245"/>
      <c r="P74" s="245"/>
      <c r="Q74" s="24"/>
      <c r="R74" s="24"/>
    </row>
    <row r="75" spans="1:18" s="34" customFormat="1" ht="12.75">
      <c r="A75" s="265"/>
      <c r="B75" s="265"/>
      <c r="C75" s="26"/>
      <c r="D75" s="398"/>
      <c r="E75" s="26"/>
      <c r="F75" s="26"/>
      <c r="G75" s="265"/>
      <c r="H75" s="265"/>
      <c r="I75" s="245"/>
      <c r="J75" s="245"/>
      <c r="K75" s="245"/>
      <c r="L75" s="245"/>
      <c r="M75" s="245"/>
      <c r="N75" s="245"/>
      <c r="O75" s="245"/>
      <c r="P75" s="245"/>
      <c r="Q75" s="24"/>
      <c r="R75" s="24"/>
    </row>
    <row r="76" spans="1:18" s="34" customFormat="1" ht="12.75">
      <c r="A76" s="28"/>
      <c r="B76" s="28"/>
      <c r="C76" s="29"/>
      <c r="D76" s="398"/>
      <c r="E76" s="29"/>
      <c r="F76" s="29"/>
      <c r="G76" s="28"/>
      <c r="H76" s="265"/>
      <c r="I76" s="245"/>
      <c r="J76" s="245"/>
      <c r="K76" s="245"/>
      <c r="L76" s="245"/>
      <c r="M76" s="245"/>
      <c r="N76" s="245"/>
      <c r="O76" s="245"/>
      <c r="P76" s="245"/>
      <c r="Q76" s="24"/>
      <c r="R76" s="24"/>
    </row>
    <row r="77" spans="1:18" s="34" customFormat="1" ht="12.75">
      <c r="A77" s="25" t="s">
        <v>237</v>
      </c>
      <c r="B77" s="265"/>
      <c r="C77" s="26"/>
      <c r="D77" s="398"/>
      <c r="E77" s="27" t="s">
        <v>475</v>
      </c>
      <c r="F77" s="27"/>
      <c r="G77" s="265"/>
      <c r="H77" s="265"/>
      <c r="I77" s="245"/>
      <c r="J77" s="245"/>
      <c r="K77" s="245"/>
      <c r="L77" s="245"/>
      <c r="M77" s="245"/>
      <c r="N77" s="245"/>
      <c r="O77" s="245"/>
      <c r="P77" s="245"/>
      <c r="Q77" s="24"/>
      <c r="R77" s="24"/>
    </row>
    <row r="78" spans="1:18" s="34" customFormat="1" ht="12.75">
      <c r="A78" s="25" t="s">
        <v>629</v>
      </c>
      <c r="B78" s="265"/>
      <c r="C78" s="26"/>
      <c r="D78" s="398"/>
      <c r="E78" s="27"/>
      <c r="F78" s="27"/>
      <c r="G78" s="265"/>
      <c r="H78" s="265"/>
      <c r="I78" s="245"/>
      <c r="J78" s="245"/>
      <c r="K78" s="245"/>
      <c r="L78" s="245"/>
      <c r="M78" s="245"/>
      <c r="N78" s="245"/>
      <c r="O78" s="245"/>
      <c r="P78" s="245"/>
      <c r="Q78" s="24"/>
      <c r="R78" s="24"/>
    </row>
    <row r="79" spans="1:18" s="34" customFormat="1" ht="12.75">
      <c r="A79" s="1" t="s">
        <v>238</v>
      </c>
      <c r="B79" s="265"/>
      <c r="C79" s="26"/>
      <c r="D79" s="398"/>
      <c r="E79" s="26"/>
      <c r="F79" s="26"/>
      <c r="G79" s="265"/>
      <c r="H79" s="265"/>
      <c r="I79" s="245"/>
      <c r="J79" s="245"/>
      <c r="K79" s="245"/>
      <c r="L79" s="245"/>
      <c r="M79" s="245"/>
      <c r="N79" s="245"/>
      <c r="O79" s="245"/>
      <c r="P79" s="245"/>
      <c r="Q79" s="24"/>
      <c r="R79" s="24"/>
    </row>
    <row r="80" spans="1:18" s="34" customFormat="1" ht="12.75">
      <c r="A80" s="399"/>
      <c r="B80" s="398"/>
      <c r="C80" s="398"/>
      <c r="D80" s="398"/>
      <c r="E80" s="398"/>
      <c r="F80" s="398"/>
      <c r="G80" s="398"/>
      <c r="H80" s="398"/>
      <c r="I80" s="245"/>
      <c r="J80" s="245"/>
      <c r="K80" s="245"/>
      <c r="L80" s="245"/>
      <c r="M80" s="245"/>
      <c r="N80" s="245"/>
      <c r="O80" s="245"/>
      <c r="P80" s="245"/>
      <c r="Q80" s="24"/>
      <c r="R80" s="24"/>
    </row>
    <row r="81" spans="1:8">
      <c r="A81" s="400"/>
      <c r="B81" s="401"/>
      <c r="C81" s="401"/>
      <c r="D81" s="398"/>
      <c r="E81" s="401"/>
      <c r="F81" s="401"/>
      <c r="G81" s="401"/>
      <c r="H81" s="401"/>
    </row>
    <row r="82" spans="1:8">
      <c r="A82" s="400"/>
      <c r="B82" s="401"/>
      <c r="C82" s="401"/>
      <c r="D82" s="401"/>
      <c r="E82" s="401"/>
      <c r="F82" s="401"/>
      <c r="G82" s="401"/>
      <c r="H82" s="401"/>
    </row>
    <row r="83" spans="1:8">
      <c r="A83" s="400"/>
      <c r="B83" s="401"/>
      <c r="C83" s="401"/>
      <c r="D83" s="401"/>
      <c r="E83" s="401"/>
      <c r="F83" s="401"/>
      <c r="G83" s="401"/>
      <c r="H83" s="401"/>
    </row>
    <row r="84" spans="1:8">
      <c r="A84" s="400"/>
      <c r="B84" s="401"/>
      <c r="C84" s="401"/>
      <c r="D84" s="401"/>
      <c r="E84" s="401"/>
      <c r="F84" s="401"/>
      <c r="G84" s="401"/>
      <c r="H84" s="401"/>
    </row>
    <row r="85" spans="1:8">
      <c r="A85" s="400"/>
      <c r="B85" s="401"/>
      <c r="C85" s="401"/>
      <c r="D85" s="401"/>
      <c r="E85" s="401"/>
      <c r="F85" s="401"/>
      <c r="G85" s="401"/>
      <c r="H85" s="401"/>
    </row>
    <row r="86" spans="1:8">
      <c r="A86" s="400"/>
      <c r="B86" s="401"/>
      <c r="C86" s="401"/>
      <c r="D86" s="401"/>
      <c r="E86" s="401"/>
      <c r="F86" s="401"/>
      <c r="G86" s="401"/>
      <c r="H86" s="401"/>
    </row>
    <row r="87" spans="1:8">
      <c r="A87" s="400"/>
      <c r="B87" s="401"/>
      <c r="C87" s="401"/>
      <c r="D87" s="401"/>
      <c r="E87" s="401"/>
      <c r="F87" s="401"/>
      <c r="G87" s="401"/>
      <c r="H87" s="401"/>
    </row>
    <row r="88" spans="1:8">
      <c r="A88" s="400"/>
      <c r="B88" s="401"/>
      <c r="C88" s="401"/>
      <c r="D88" s="401"/>
      <c r="E88" s="401"/>
      <c r="F88" s="401"/>
      <c r="G88" s="401"/>
      <c r="H88" s="401"/>
    </row>
    <row r="89" spans="1:8">
      <c r="A89" s="400"/>
      <c r="B89" s="401"/>
      <c r="C89" s="401"/>
      <c r="D89" s="401"/>
      <c r="E89" s="401"/>
      <c r="F89" s="401"/>
      <c r="G89" s="401"/>
      <c r="H89" s="401"/>
    </row>
    <row r="90" spans="1:8">
      <c r="A90" s="400"/>
      <c r="B90" s="401"/>
      <c r="C90" s="401"/>
      <c r="D90" s="401"/>
      <c r="E90" s="401"/>
      <c r="F90" s="401"/>
      <c r="G90" s="401"/>
      <c r="H90" s="401"/>
    </row>
    <row r="91" spans="1:8">
      <c r="A91" s="400"/>
      <c r="B91" s="401"/>
      <c r="C91" s="401"/>
      <c r="D91" s="401"/>
      <c r="E91" s="401"/>
      <c r="F91" s="401"/>
      <c r="G91" s="401"/>
      <c r="H91" s="401"/>
    </row>
    <row r="92" spans="1:8">
      <c r="A92" s="400"/>
      <c r="B92" s="401"/>
      <c r="C92" s="401"/>
      <c r="D92" s="401"/>
      <c r="E92" s="401"/>
      <c r="F92" s="401"/>
      <c r="G92" s="401"/>
      <c r="H92" s="401"/>
    </row>
    <row r="93" spans="1:8">
      <c r="A93" s="400"/>
      <c r="B93" s="401"/>
      <c r="C93" s="401"/>
      <c r="D93" s="401"/>
      <c r="E93" s="401"/>
      <c r="F93" s="401"/>
      <c r="G93" s="401"/>
      <c r="H93" s="401"/>
    </row>
    <row r="94" spans="1:8">
      <c r="A94" s="400"/>
      <c r="B94" s="401"/>
      <c r="C94" s="401"/>
      <c r="D94" s="401"/>
      <c r="E94" s="401"/>
      <c r="F94" s="401"/>
      <c r="G94" s="401"/>
      <c r="H94" s="401"/>
    </row>
    <row r="95" spans="1:8">
      <c r="A95" s="400"/>
      <c r="B95" s="401"/>
      <c r="C95" s="401"/>
      <c r="D95" s="401"/>
      <c r="E95" s="401"/>
      <c r="F95" s="401"/>
      <c r="G95" s="401"/>
      <c r="H95" s="401"/>
    </row>
    <row r="96" spans="1:8">
      <c r="A96" s="400"/>
      <c r="B96" s="401"/>
      <c r="C96" s="401"/>
      <c r="D96" s="401"/>
      <c r="E96" s="401"/>
      <c r="F96" s="401"/>
      <c r="G96" s="401"/>
      <c r="H96" s="401"/>
    </row>
    <row r="97" spans="1:8">
      <c r="A97" s="400"/>
      <c r="B97" s="401"/>
      <c r="C97" s="401"/>
      <c r="D97" s="401"/>
      <c r="E97" s="401"/>
      <c r="F97" s="401"/>
      <c r="G97" s="401"/>
      <c r="H97" s="401"/>
    </row>
    <row r="98" spans="1:8">
      <c r="A98" s="400"/>
      <c r="B98" s="401"/>
      <c r="C98" s="401"/>
      <c r="D98" s="401"/>
      <c r="E98" s="401"/>
      <c r="F98" s="401"/>
      <c r="G98" s="401"/>
      <c r="H98" s="401"/>
    </row>
    <row r="99" spans="1:8">
      <c r="A99" s="400"/>
      <c r="B99" s="401"/>
      <c r="C99" s="401"/>
      <c r="D99" s="401"/>
      <c r="E99" s="401"/>
      <c r="F99" s="401"/>
      <c r="G99" s="401"/>
      <c r="H99" s="401"/>
    </row>
    <row r="100" spans="1:8">
      <c r="A100" s="400"/>
      <c r="B100" s="401"/>
      <c r="C100" s="401"/>
      <c r="D100" s="401"/>
      <c r="E100" s="401"/>
      <c r="F100" s="401"/>
      <c r="G100" s="401"/>
      <c r="H100" s="401"/>
    </row>
    <row r="101" spans="1:8">
      <c r="A101" s="400"/>
      <c r="B101" s="401"/>
      <c r="C101" s="401"/>
      <c r="D101" s="401"/>
      <c r="E101" s="401"/>
      <c r="F101" s="401"/>
      <c r="G101" s="401"/>
      <c r="H101" s="401"/>
    </row>
    <row r="102" spans="1:8">
      <c r="A102" s="400"/>
      <c r="B102" s="401"/>
      <c r="C102" s="401"/>
      <c r="D102" s="401"/>
      <c r="E102" s="401"/>
      <c r="F102" s="401"/>
      <c r="G102" s="401"/>
      <c r="H102" s="401"/>
    </row>
    <row r="103" spans="1:8">
      <c r="A103" s="400"/>
      <c r="B103" s="401"/>
      <c r="C103" s="401"/>
      <c r="D103" s="401"/>
      <c r="E103" s="401"/>
      <c r="F103" s="401"/>
      <c r="G103" s="401"/>
      <c r="H103" s="401"/>
    </row>
    <row r="104" spans="1:8">
      <c r="A104" s="400"/>
      <c r="B104" s="401"/>
      <c r="C104" s="401"/>
      <c r="D104" s="401"/>
      <c r="E104" s="401"/>
      <c r="F104" s="401"/>
      <c r="G104" s="401"/>
      <c r="H104" s="401"/>
    </row>
    <row r="105" spans="1:8">
      <c r="A105" s="400"/>
      <c r="B105" s="401"/>
      <c r="C105" s="401"/>
      <c r="D105" s="401"/>
      <c r="E105" s="401"/>
      <c r="F105" s="401"/>
      <c r="G105" s="401"/>
      <c r="H105" s="401"/>
    </row>
    <row r="106" spans="1:8">
      <c r="A106" s="400"/>
      <c r="B106" s="401"/>
      <c r="C106" s="401"/>
      <c r="D106" s="401"/>
      <c r="E106" s="401"/>
      <c r="F106" s="401"/>
      <c r="G106" s="401"/>
      <c r="H106" s="401"/>
    </row>
    <row r="107" spans="1:8">
      <c r="A107" s="400"/>
      <c r="B107" s="401"/>
      <c r="C107" s="401"/>
      <c r="D107" s="401"/>
      <c r="E107" s="401"/>
      <c r="F107" s="401"/>
      <c r="G107" s="401"/>
      <c r="H107" s="401"/>
    </row>
    <row r="108" spans="1:8">
      <c r="A108" s="400"/>
      <c r="B108" s="401"/>
      <c r="C108" s="401"/>
      <c r="D108" s="401"/>
      <c r="E108" s="401"/>
      <c r="F108" s="401"/>
      <c r="G108" s="401"/>
      <c r="H108" s="401"/>
    </row>
    <row r="109" spans="1:8">
      <c r="A109" s="400"/>
      <c r="B109" s="401"/>
      <c r="C109" s="401"/>
      <c r="D109" s="401"/>
      <c r="E109" s="401"/>
      <c r="F109" s="401"/>
      <c r="G109" s="401"/>
      <c r="H109" s="401"/>
    </row>
    <row r="110" spans="1:8">
      <c r="A110" s="400"/>
      <c r="B110" s="401"/>
      <c r="C110" s="401"/>
      <c r="D110" s="401"/>
      <c r="E110" s="401"/>
      <c r="F110" s="401"/>
      <c r="G110" s="401"/>
      <c r="H110" s="401"/>
    </row>
    <row r="111" spans="1:8">
      <c r="A111" s="400"/>
      <c r="B111" s="401"/>
      <c r="C111" s="401"/>
      <c r="D111" s="401"/>
      <c r="E111" s="401"/>
      <c r="F111" s="401"/>
      <c r="G111" s="401"/>
      <c r="H111" s="401"/>
    </row>
    <row r="112" spans="1:8">
      <c r="A112" s="400"/>
      <c r="B112" s="401"/>
      <c r="C112" s="401"/>
      <c r="D112" s="401"/>
      <c r="E112" s="401"/>
      <c r="F112" s="401"/>
      <c r="G112" s="401"/>
      <c r="H112" s="401"/>
    </row>
    <row r="113" spans="1:8">
      <c r="A113" s="400"/>
      <c r="B113" s="401"/>
      <c r="C113" s="401"/>
      <c r="D113" s="401"/>
      <c r="E113" s="401"/>
      <c r="F113" s="401"/>
      <c r="G113" s="401"/>
      <c r="H113" s="401"/>
    </row>
    <row r="114" spans="1:8">
      <c r="A114" s="400"/>
      <c r="B114" s="401"/>
      <c r="C114" s="401"/>
      <c r="D114" s="401"/>
      <c r="E114" s="401"/>
      <c r="F114" s="401"/>
      <c r="G114" s="401"/>
      <c r="H114" s="401"/>
    </row>
    <row r="115" spans="1:8">
      <c r="A115" s="400"/>
      <c r="B115" s="401"/>
      <c r="C115" s="401"/>
      <c r="D115" s="401"/>
      <c r="E115" s="401"/>
      <c r="F115" s="401"/>
      <c r="G115" s="401"/>
      <c r="H115" s="401"/>
    </row>
    <row r="116" spans="1:8">
      <c r="A116" s="400"/>
      <c r="B116" s="401"/>
      <c r="C116" s="401"/>
      <c r="D116" s="401"/>
      <c r="E116" s="401"/>
      <c r="F116" s="401"/>
      <c r="G116" s="401"/>
      <c r="H116" s="401"/>
    </row>
    <row r="117" spans="1:8">
      <c r="A117" s="400"/>
      <c r="B117" s="401"/>
      <c r="C117" s="401"/>
      <c r="D117" s="401"/>
      <c r="E117" s="401"/>
      <c r="F117" s="401"/>
      <c r="G117" s="401"/>
      <c r="H117" s="401"/>
    </row>
    <row r="118" spans="1:8">
      <c r="A118" s="400"/>
      <c r="B118" s="401"/>
      <c r="C118" s="401"/>
      <c r="D118" s="401"/>
      <c r="E118" s="401"/>
      <c r="F118" s="401"/>
      <c r="G118" s="401"/>
      <c r="H118" s="401"/>
    </row>
    <row r="119" spans="1:8">
      <c r="A119" s="400"/>
      <c r="B119" s="401"/>
      <c r="C119" s="401"/>
      <c r="D119" s="401"/>
      <c r="E119" s="401"/>
      <c r="F119" s="401"/>
      <c r="G119" s="401"/>
      <c r="H119" s="401"/>
    </row>
    <row r="120" spans="1:8">
      <c r="A120" s="400"/>
      <c r="B120" s="401"/>
      <c r="C120" s="401"/>
      <c r="D120" s="401"/>
      <c r="E120" s="401"/>
      <c r="F120" s="401"/>
      <c r="G120" s="401"/>
      <c r="H120" s="401"/>
    </row>
    <row r="121" spans="1:8">
      <c r="A121" s="400"/>
      <c r="B121" s="401"/>
      <c r="C121" s="401"/>
      <c r="D121" s="401"/>
      <c r="E121" s="401"/>
      <c r="F121" s="401"/>
      <c r="G121" s="401"/>
      <c r="H121" s="401"/>
    </row>
    <row r="122" spans="1:8">
      <c r="A122" s="400"/>
      <c r="B122" s="401"/>
      <c r="C122" s="401"/>
      <c r="D122" s="401"/>
      <c r="E122" s="401"/>
      <c r="F122" s="401"/>
      <c r="G122" s="401"/>
      <c r="H122" s="401"/>
    </row>
    <row r="123" spans="1:8">
      <c r="A123" s="400"/>
      <c r="B123" s="401"/>
      <c r="C123" s="401"/>
      <c r="D123" s="401"/>
      <c r="E123" s="401"/>
      <c r="F123" s="401"/>
      <c r="G123" s="401"/>
      <c r="H123" s="401"/>
    </row>
    <row r="124" spans="1:8">
      <c r="A124" s="400"/>
      <c r="B124" s="401"/>
      <c r="C124" s="401"/>
      <c r="D124" s="401"/>
      <c r="E124" s="401"/>
      <c r="F124" s="401"/>
      <c r="G124" s="401"/>
      <c r="H124" s="401"/>
    </row>
    <row r="125" spans="1:8">
      <c r="A125" s="400"/>
      <c r="B125" s="401"/>
      <c r="C125" s="401"/>
      <c r="D125" s="401"/>
      <c r="E125" s="401"/>
      <c r="F125" s="401"/>
      <c r="G125" s="401"/>
      <c r="H125" s="401"/>
    </row>
    <row r="126" spans="1:8">
      <c r="A126" s="400"/>
      <c r="B126" s="401"/>
      <c r="C126" s="401"/>
      <c r="D126" s="401"/>
      <c r="E126" s="401"/>
      <c r="F126" s="401"/>
      <c r="G126" s="401"/>
      <c r="H126" s="401"/>
    </row>
    <row r="127" spans="1:8">
      <c r="A127" s="400"/>
      <c r="B127" s="401"/>
      <c r="C127" s="401"/>
      <c r="D127" s="401"/>
      <c r="E127" s="401"/>
      <c r="F127" s="401"/>
      <c r="G127" s="401"/>
      <c r="H127" s="401"/>
    </row>
    <row r="128" spans="1:8">
      <c r="A128" s="400"/>
      <c r="B128" s="401"/>
      <c r="C128" s="401"/>
      <c r="D128" s="401"/>
      <c r="E128" s="401"/>
      <c r="F128" s="401"/>
      <c r="G128" s="401"/>
      <c r="H128" s="401"/>
    </row>
    <row r="129" spans="1:8">
      <c r="A129" s="400"/>
      <c r="B129" s="401"/>
      <c r="C129" s="401"/>
      <c r="D129" s="401"/>
      <c r="E129" s="401"/>
      <c r="F129" s="401"/>
      <c r="G129" s="401"/>
      <c r="H129" s="401"/>
    </row>
    <row r="130" spans="1:8">
      <c r="A130" s="400"/>
      <c r="B130" s="401"/>
      <c r="C130" s="401"/>
      <c r="D130" s="401"/>
      <c r="E130" s="401"/>
      <c r="F130" s="401"/>
      <c r="G130" s="401"/>
      <c r="H130" s="401"/>
    </row>
    <row r="131" spans="1:8">
      <c r="A131" s="400"/>
      <c r="B131" s="401"/>
      <c r="C131" s="401"/>
      <c r="D131" s="401"/>
      <c r="E131" s="401"/>
      <c r="F131" s="401"/>
      <c r="G131" s="401"/>
      <c r="H131" s="401"/>
    </row>
    <row r="132" spans="1:8">
      <c r="A132" s="400"/>
      <c r="B132" s="401"/>
      <c r="C132" s="401"/>
      <c r="D132" s="401"/>
      <c r="E132" s="401"/>
      <c r="F132" s="401"/>
      <c r="G132" s="401"/>
      <c r="H132" s="401"/>
    </row>
    <row r="133" spans="1:8">
      <c r="A133" s="400"/>
      <c r="B133" s="401"/>
      <c r="C133" s="401"/>
      <c r="D133" s="401"/>
      <c r="E133" s="401"/>
      <c r="F133" s="401"/>
      <c r="G133" s="401"/>
      <c r="H133" s="401"/>
    </row>
    <row r="134" spans="1:8">
      <c r="A134" s="400"/>
      <c r="B134" s="401"/>
      <c r="C134" s="401"/>
      <c r="D134" s="401"/>
      <c r="E134" s="401"/>
      <c r="F134" s="401"/>
      <c r="G134" s="401"/>
      <c r="H134" s="401"/>
    </row>
    <row r="135" spans="1:8">
      <c r="A135" s="400"/>
      <c r="B135" s="401"/>
      <c r="C135" s="401"/>
      <c r="D135" s="401"/>
      <c r="E135" s="401"/>
      <c r="F135" s="401"/>
      <c r="G135" s="401"/>
      <c r="H135" s="401"/>
    </row>
    <row r="136" spans="1:8">
      <c r="A136" s="400"/>
      <c r="B136" s="401"/>
      <c r="C136" s="401"/>
      <c r="D136" s="401"/>
      <c r="E136" s="401"/>
      <c r="F136" s="401"/>
      <c r="G136" s="401"/>
      <c r="H136" s="401"/>
    </row>
    <row r="137" spans="1:8">
      <c r="A137" s="400"/>
      <c r="B137" s="401"/>
      <c r="C137" s="401"/>
      <c r="D137" s="401"/>
      <c r="E137" s="401"/>
      <c r="F137" s="401"/>
      <c r="G137" s="401"/>
      <c r="H137" s="401"/>
    </row>
    <row r="138" spans="1:8">
      <c r="A138" s="400"/>
      <c r="B138" s="401"/>
      <c r="C138" s="401"/>
      <c r="D138" s="401"/>
      <c r="E138" s="401"/>
      <c r="F138" s="401"/>
      <c r="G138" s="401"/>
      <c r="H138" s="401"/>
    </row>
    <row r="139" spans="1:8">
      <c r="A139" s="400"/>
      <c r="B139" s="401"/>
      <c r="C139" s="401"/>
      <c r="D139" s="401"/>
      <c r="E139" s="401"/>
      <c r="F139" s="401"/>
      <c r="G139" s="401"/>
      <c r="H139" s="401"/>
    </row>
    <row r="140" spans="1:8">
      <c r="A140" s="400"/>
      <c r="B140" s="401"/>
      <c r="C140" s="401"/>
      <c r="D140" s="401"/>
      <c r="E140" s="401"/>
      <c r="F140" s="401"/>
      <c r="G140" s="401"/>
      <c r="H140" s="401"/>
    </row>
    <row r="141" spans="1:8">
      <c r="A141" s="400"/>
      <c r="B141" s="401"/>
      <c r="C141" s="401"/>
      <c r="D141" s="401"/>
      <c r="E141" s="401"/>
      <c r="F141" s="401"/>
      <c r="G141" s="401"/>
      <c r="H141" s="401"/>
    </row>
    <row r="142" spans="1:8">
      <c r="A142" s="400"/>
      <c r="B142" s="401"/>
      <c r="C142" s="401"/>
      <c r="D142" s="401"/>
      <c r="E142" s="401"/>
      <c r="F142" s="401"/>
      <c r="G142" s="401"/>
      <c r="H142" s="401"/>
    </row>
    <row r="143" spans="1:8">
      <c r="A143" s="400"/>
      <c r="B143" s="401"/>
      <c r="C143" s="401"/>
      <c r="D143" s="401"/>
      <c r="E143" s="401"/>
      <c r="F143" s="401"/>
      <c r="G143" s="401"/>
      <c r="H143" s="401"/>
    </row>
    <row r="144" spans="1:8">
      <c r="A144" s="400"/>
      <c r="B144" s="401"/>
      <c r="C144" s="401"/>
      <c r="D144" s="401"/>
      <c r="E144" s="401"/>
      <c r="F144" s="401"/>
      <c r="G144" s="401"/>
      <c r="H144" s="401"/>
    </row>
    <row r="145" spans="1:8">
      <c r="A145" s="400"/>
      <c r="B145" s="401"/>
      <c r="C145" s="401"/>
      <c r="D145" s="401"/>
      <c r="E145" s="401"/>
      <c r="F145" s="401"/>
      <c r="G145" s="401"/>
      <c r="H145" s="401"/>
    </row>
    <row r="146" spans="1:8">
      <c r="A146" s="400"/>
      <c r="B146" s="401"/>
      <c r="C146" s="401"/>
      <c r="D146" s="401"/>
      <c r="E146" s="401"/>
      <c r="F146" s="401"/>
      <c r="G146" s="401"/>
      <c r="H146" s="401"/>
    </row>
    <row r="147" spans="1:8">
      <c r="A147" s="400"/>
      <c r="B147" s="401"/>
      <c r="C147" s="401"/>
      <c r="D147" s="401"/>
      <c r="E147" s="401"/>
      <c r="F147" s="401"/>
      <c r="G147" s="401"/>
      <c r="H147" s="401"/>
    </row>
    <row r="148" spans="1:8">
      <c r="A148" s="400"/>
      <c r="B148" s="401"/>
      <c r="C148" s="401"/>
      <c r="D148" s="401"/>
      <c r="E148" s="401"/>
      <c r="F148" s="401"/>
      <c r="G148" s="401"/>
      <c r="H148" s="401"/>
    </row>
    <row r="149" spans="1:8">
      <c r="A149" s="400"/>
      <c r="B149" s="401"/>
      <c r="C149" s="401"/>
      <c r="D149" s="401"/>
      <c r="E149" s="401"/>
      <c r="F149" s="401"/>
      <c r="G149" s="401"/>
      <c r="H149" s="401"/>
    </row>
    <row r="150" spans="1:8">
      <c r="A150" s="400"/>
      <c r="B150" s="401"/>
      <c r="C150" s="401"/>
      <c r="D150" s="401"/>
      <c r="E150" s="401"/>
      <c r="F150" s="401"/>
      <c r="G150" s="401"/>
      <c r="H150" s="401"/>
    </row>
    <row r="151" spans="1:8">
      <c r="A151" s="400"/>
      <c r="B151" s="401"/>
      <c r="C151" s="401"/>
      <c r="D151" s="401"/>
      <c r="E151" s="401"/>
      <c r="F151" s="401"/>
      <c r="G151" s="401"/>
      <c r="H151" s="401"/>
    </row>
    <row r="152" spans="1:8">
      <c r="A152" s="400"/>
      <c r="B152" s="401"/>
      <c r="C152" s="401"/>
      <c r="D152" s="401"/>
      <c r="E152" s="401"/>
      <c r="F152" s="401"/>
      <c r="G152" s="401"/>
      <c r="H152" s="401"/>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0" zoomScaleNormal="100" zoomScaleSheetLayoutView="100" workbookViewId="0">
      <selection activeCell="F29" sqref="F29"/>
    </sheetView>
  </sheetViews>
  <sheetFormatPr defaultColWidth="9.140625" defaultRowHeight="12.75"/>
  <cols>
    <col min="1" max="1" width="7.42578125" style="234" customWidth="1"/>
    <col min="2" max="2" width="5.28515625" style="234" customWidth="1"/>
    <col min="3" max="3" width="52.5703125" style="224" customWidth="1"/>
    <col min="4" max="4" width="11.7109375" style="224" customWidth="1"/>
    <col min="5" max="5" width="28.42578125" style="224" customWidth="1"/>
    <col min="6" max="6" width="29.85546875" style="224" customWidth="1"/>
    <col min="7" max="7" width="5.140625" style="224" customWidth="1"/>
    <col min="8" max="8" width="15.28515625" style="224" customWidth="1"/>
    <col min="9" max="9" width="12.7109375" style="224" bestFit="1" customWidth="1"/>
    <col min="10" max="10" width="15.7109375" style="224" hidden="1" customWidth="1"/>
    <col min="11" max="11" width="15.42578125" style="224" hidden="1" customWidth="1"/>
    <col min="12" max="12" width="9.140625" style="224"/>
    <col min="13" max="13" width="15" style="224" bestFit="1" customWidth="1"/>
    <col min="14" max="16384" width="9.140625" style="224"/>
  </cols>
  <sheetData>
    <row r="1" spans="1:13" ht="24.75" customHeight="1">
      <c r="A1" s="543" t="s">
        <v>599</v>
      </c>
      <c r="B1" s="543"/>
      <c r="C1" s="543"/>
      <c r="D1" s="543"/>
      <c r="E1" s="543"/>
      <c r="F1" s="543"/>
      <c r="G1" s="19"/>
      <c r="H1" s="19"/>
    </row>
    <row r="2" spans="1:13" ht="26.25" customHeight="1">
      <c r="A2" s="544" t="s">
        <v>600</v>
      </c>
      <c r="B2" s="544"/>
      <c r="C2" s="544"/>
      <c r="D2" s="544"/>
      <c r="E2" s="544"/>
      <c r="F2" s="544"/>
      <c r="G2" s="19"/>
      <c r="H2" s="19"/>
    </row>
    <row r="3" spans="1:13" ht="15">
      <c r="A3" s="545" t="s">
        <v>601</v>
      </c>
      <c r="B3" s="545"/>
      <c r="C3" s="545"/>
      <c r="D3" s="545"/>
      <c r="E3" s="545"/>
      <c r="F3" s="545"/>
      <c r="G3" s="545"/>
      <c r="H3" s="237"/>
    </row>
    <row r="4" spans="1:13" ht="22.5" customHeight="1">
      <c r="A4" s="545"/>
      <c r="B4" s="545"/>
      <c r="C4" s="545"/>
      <c r="D4" s="545"/>
      <c r="E4" s="545"/>
      <c r="F4" s="545"/>
      <c r="G4" s="545"/>
      <c r="H4" s="237"/>
    </row>
    <row r="5" spans="1:13">
      <c r="A5" s="523" t="str">
        <f>'ngay thang'!B10</f>
        <v>Quý 4 năm 2023/Quarter 4 2023</v>
      </c>
      <c r="B5" s="523"/>
      <c r="C5" s="523"/>
      <c r="D5" s="523"/>
      <c r="E5" s="523"/>
      <c r="F5" s="523"/>
      <c r="G5" s="523"/>
      <c r="H5" s="238"/>
    </row>
    <row r="6" spans="1:13">
      <c r="A6" s="238"/>
      <c r="B6" s="238"/>
      <c r="C6" s="238"/>
      <c r="D6" s="238"/>
      <c r="E6" s="238"/>
      <c r="F6" s="19"/>
      <c r="G6" s="19"/>
      <c r="H6" s="19"/>
    </row>
    <row r="7" spans="1:13" ht="30.75" customHeight="1">
      <c r="A7" s="32"/>
      <c r="B7" s="546" t="s">
        <v>243</v>
      </c>
      <c r="C7" s="546"/>
      <c r="D7" s="546" t="s">
        <v>474</v>
      </c>
      <c r="E7" s="546"/>
      <c r="F7" s="546"/>
      <c r="G7" s="546"/>
      <c r="H7" s="225"/>
    </row>
    <row r="8" spans="1:13" ht="30.75" customHeight="1">
      <c r="A8" s="20"/>
      <c r="B8" s="551" t="s">
        <v>242</v>
      </c>
      <c r="C8" s="551"/>
      <c r="D8" s="551" t="s">
        <v>244</v>
      </c>
      <c r="E8" s="551"/>
      <c r="F8" s="551"/>
      <c r="G8" s="20"/>
      <c r="H8" s="226"/>
    </row>
    <row r="9" spans="1:13" ht="30.75" customHeight="1">
      <c r="A9" s="32"/>
      <c r="B9" s="546" t="s">
        <v>245</v>
      </c>
      <c r="C9" s="546"/>
      <c r="D9" s="546" t="s">
        <v>645</v>
      </c>
      <c r="E9" s="546"/>
      <c r="F9" s="546"/>
      <c r="G9" s="32"/>
      <c r="H9" s="225"/>
    </row>
    <row r="10" spans="1:13" ht="30.75" customHeight="1">
      <c r="A10" s="20"/>
      <c r="B10" s="551" t="s">
        <v>246</v>
      </c>
      <c r="C10" s="551"/>
      <c r="D10" s="551" t="str">
        <f>'ngay thang'!B14</f>
        <v>Ngày 10 tháng 1 năm 2024
10 Jan 2024</v>
      </c>
      <c r="E10" s="551"/>
      <c r="F10" s="551"/>
      <c r="G10" s="20"/>
      <c r="H10" s="226"/>
    </row>
    <row r="12" spans="1:13" s="19" customFormat="1" ht="58.5" customHeight="1">
      <c r="A12" s="547" t="s">
        <v>197</v>
      </c>
      <c r="B12" s="547"/>
      <c r="C12" s="236" t="s">
        <v>602</v>
      </c>
      <c r="D12" s="236" t="s">
        <v>174</v>
      </c>
      <c r="E12" s="236" t="s">
        <v>304</v>
      </c>
      <c r="F12" s="236" t="s">
        <v>305</v>
      </c>
    </row>
    <row r="13" spans="1:13" s="19" customFormat="1" ht="30" customHeight="1">
      <c r="A13" s="223" t="s">
        <v>46</v>
      </c>
      <c r="B13" s="223"/>
      <c r="C13" s="227" t="s">
        <v>603</v>
      </c>
      <c r="D13" s="222" t="s">
        <v>604</v>
      </c>
      <c r="E13" s="402">
        <v>61900228309</v>
      </c>
      <c r="F13" s="403">
        <v>51866070508</v>
      </c>
      <c r="I13" s="33"/>
      <c r="J13" s="33"/>
      <c r="K13" s="33"/>
      <c r="L13" s="33"/>
      <c r="M13" s="33"/>
    </row>
    <row r="14" spans="1:13" s="19" customFormat="1" ht="38.25">
      <c r="A14" s="223" t="s">
        <v>56</v>
      </c>
      <c r="B14" s="223"/>
      <c r="C14" s="227" t="s">
        <v>605</v>
      </c>
      <c r="D14" s="222" t="s">
        <v>606</v>
      </c>
      <c r="E14" s="403">
        <v>602775118</v>
      </c>
      <c r="F14" s="403">
        <v>779813340</v>
      </c>
      <c r="J14" s="33"/>
      <c r="K14" s="33"/>
      <c r="L14" s="33"/>
      <c r="M14" s="33"/>
    </row>
    <row r="15" spans="1:13" s="19" customFormat="1" ht="54.75" customHeight="1">
      <c r="A15" s="548"/>
      <c r="B15" s="222" t="s">
        <v>110</v>
      </c>
      <c r="C15" s="228" t="s">
        <v>607</v>
      </c>
      <c r="D15" s="222" t="s">
        <v>608</v>
      </c>
      <c r="E15" s="404">
        <v>602775118</v>
      </c>
      <c r="F15" s="404">
        <v>779813340</v>
      </c>
      <c r="J15" s="33"/>
      <c r="K15" s="33"/>
      <c r="L15" s="33"/>
      <c r="M15" s="33"/>
    </row>
    <row r="16" spans="1:13" s="19" customFormat="1" ht="53.25" customHeight="1">
      <c r="A16" s="549"/>
      <c r="B16" s="222" t="s">
        <v>112</v>
      </c>
      <c r="C16" s="228" t="s">
        <v>609</v>
      </c>
      <c r="D16" s="222" t="s">
        <v>610</v>
      </c>
      <c r="E16" s="404"/>
      <c r="F16" s="404"/>
      <c r="J16" s="33"/>
      <c r="K16" s="33"/>
      <c r="L16" s="33"/>
      <c r="M16" s="33"/>
    </row>
    <row r="17" spans="1:13" s="19" customFormat="1" ht="51.75" customHeight="1">
      <c r="A17" s="223" t="s">
        <v>133</v>
      </c>
      <c r="B17" s="223"/>
      <c r="C17" s="227" t="s">
        <v>611</v>
      </c>
      <c r="D17" s="223" t="s">
        <v>612</v>
      </c>
      <c r="E17" s="403">
        <v>2754387326</v>
      </c>
      <c r="F17" s="403">
        <v>9254344461</v>
      </c>
      <c r="H17" s="33"/>
      <c r="J17" s="33"/>
      <c r="K17" s="33"/>
      <c r="L17" s="33"/>
      <c r="M17" s="33"/>
    </row>
    <row r="18" spans="1:13" s="19" customFormat="1" ht="29.25" customHeight="1">
      <c r="A18" s="548"/>
      <c r="B18" s="222" t="s">
        <v>613</v>
      </c>
      <c r="C18" s="228" t="s">
        <v>614</v>
      </c>
      <c r="D18" s="222" t="s">
        <v>615</v>
      </c>
      <c r="E18" s="404">
        <v>3481346532</v>
      </c>
      <c r="F18" s="404">
        <v>10172930124</v>
      </c>
      <c r="H18" s="33"/>
      <c r="J18" s="33"/>
      <c r="K18" s="33"/>
      <c r="L18" s="33"/>
      <c r="M18" s="33"/>
    </row>
    <row r="19" spans="1:13" s="19" customFormat="1" ht="29.25" customHeight="1">
      <c r="A19" s="550"/>
      <c r="B19" s="222" t="s">
        <v>616</v>
      </c>
      <c r="C19" s="228" t="s">
        <v>617</v>
      </c>
      <c r="D19" s="222" t="s">
        <v>618</v>
      </c>
      <c r="E19" s="404">
        <v>726959206</v>
      </c>
      <c r="F19" s="404">
        <v>918585663</v>
      </c>
      <c r="H19" s="33"/>
      <c r="J19" s="33"/>
      <c r="K19" s="33"/>
      <c r="L19" s="33"/>
      <c r="M19" s="33"/>
    </row>
    <row r="20" spans="1:13" s="21" customFormat="1" ht="39" customHeight="1">
      <c r="A20" s="223" t="s">
        <v>135</v>
      </c>
      <c r="B20" s="223"/>
      <c r="C20" s="229" t="s">
        <v>631</v>
      </c>
      <c r="D20" s="223" t="s">
        <v>619</v>
      </c>
      <c r="E20" s="403">
        <v>65257390753</v>
      </c>
      <c r="F20" s="403">
        <v>61900228309</v>
      </c>
      <c r="H20" s="22"/>
      <c r="J20" s="33"/>
      <c r="K20" s="33"/>
      <c r="L20" s="33"/>
      <c r="M20" s="33"/>
    </row>
    <row r="21" spans="1:13" s="19" customFormat="1">
      <c r="A21" s="223"/>
      <c r="B21" s="223"/>
      <c r="C21" s="227"/>
      <c r="D21" s="223"/>
      <c r="E21" s="235"/>
      <c r="F21" s="235"/>
    </row>
    <row r="22" spans="1:13" s="19" customFormat="1">
      <c r="A22" s="23"/>
      <c r="B22" s="23"/>
    </row>
    <row r="23" spans="1:13" s="19" customFormat="1">
      <c r="A23" s="476" t="s">
        <v>691</v>
      </c>
      <c r="C23" s="35"/>
      <c r="E23" s="478" t="s">
        <v>692</v>
      </c>
    </row>
    <row r="24" spans="1:13" s="19" customFormat="1">
      <c r="A24" s="230" t="s">
        <v>176</v>
      </c>
      <c r="C24" s="35"/>
      <c r="E24" s="37" t="s">
        <v>177</v>
      </c>
    </row>
    <row r="25" spans="1:13" s="19" customFormat="1">
      <c r="C25" s="35"/>
      <c r="E25" s="35"/>
    </row>
    <row r="26" spans="1:13" s="19" customFormat="1">
      <c r="C26" s="35"/>
      <c r="E26" s="35"/>
    </row>
    <row r="27" spans="1:13" s="19" customFormat="1">
      <c r="C27" s="35"/>
      <c r="E27" s="35"/>
    </row>
    <row r="28" spans="1:13" s="19" customFormat="1">
      <c r="C28" s="35"/>
      <c r="E28" s="35"/>
    </row>
    <row r="29" spans="1:13" s="19" customFormat="1">
      <c r="C29" s="35"/>
      <c r="E29" s="35"/>
    </row>
    <row r="30" spans="1:13" s="19" customFormat="1">
      <c r="C30" s="35"/>
      <c r="E30" s="35"/>
    </row>
    <row r="31" spans="1:13">
      <c r="A31" s="19"/>
      <c r="B31" s="19"/>
      <c r="C31" s="35"/>
      <c r="D31" s="19"/>
      <c r="E31" s="35"/>
    </row>
    <row r="32" spans="1:13">
      <c r="A32" s="231"/>
      <c r="B32" s="231"/>
      <c r="C32" s="29"/>
      <c r="D32" s="19"/>
      <c r="E32" s="29"/>
      <c r="F32" s="232"/>
    </row>
    <row r="33" spans="1:5">
      <c r="A33" s="233" t="s">
        <v>237</v>
      </c>
      <c r="B33" s="19"/>
      <c r="C33" s="35"/>
      <c r="D33" s="19"/>
      <c r="E33" s="27" t="s">
        <v>475</v>
      </c>
    </row>
    <row r="34" spans="1:5">
      <c r="A34" s="233" t="s">
        <v>629</v>
      </c>
      <c r="B34" s="19"/>
      <c r="C34" s="35"/>
      <c r="D34" s="19"/>
      <c r="E34" s="27"/>
    </row>
    <row r="35" spans="1:5">
      <c r="A35" s="19" t="s">
        <v>238</v>
      </c>
      <c r="B35" s="19"/>
      <c r="C35" s="35"/>
      <c r="D35" s="19"/>
      <c r="E35" s="26"/>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ylz6/pV9y2ftnFDOGnMC5p+UW/c=</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Q5wVyajeTSN+wEEpumBVB97lNtA=</DigestValue>
    </Reference>
  </SignedInfo>
  <SignatureValue>edbPNN7XeeG3YvoQA9FFvakuootbmBsEzVu9Dy5XwktYh5TX6ru+Pwf987F7W0LzSkWbnIYWeA9o
6iwN0lRpN4SmkVbl+Cr5NLKtWV5c4UxpJqUHAoKe0DLE3lx4lG7bt3EnABJMWIxCzUhF5JdQ93mD
3rE64KMDTxU1jPyLthQ=</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/hwc2sDnFQ4NAu4kSfkwluCQSJs=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liWwVnPr6HBjIgNFDSRVbrcc8c4=</DigestValue>
      </Reference>
      <Reference URI="/xl/printerSettings/printerSettings11.bin?ContentType=application/vnd.openxmlformats-officedocument.spreadsheetml.printerSettings">
        <DigestMethod Algorithm="http://www.w3.org/2000/09/xmldsig#sha1"/>
        <DigestValue>5XYnTKytFToyNXBjHgIVGSyc0e4=</DigestValue>
      </Reference>
      <Reference URI="/xl/printerSettings/printerSettings12.bin?ContentType=application/vnd.openxmlformats-officedocument.spreadsheetml.printerSettings">
        <DigestMethod Algorithm="http://www.w3.org/2000/09/xmldsig#sha1"/>
        <DigestValue>Phna8QOiMCSTSgdm5lzKX73ks0Y=</DigestValue>
      </Reference>
      <Reference URI="/xl/printerSettings/printerSettings13.bin?ContentType=application/vnd.openxmlformats-officedocument.spreadsheetml.printerSettings">
        <DigestMethod Algorithm="http://www.w3.org/2000/09/xmldsig#sha1"/>
        <DigestValue>vKA5uAdtMyUOx78KeunVQ1C/Fjw=</DigestValue>
      </Reference>
      <Reference URI="/xl/printerSettings/printerSettings14.bin?ContentType=application/vnd.openxmlformats-officedocument.spreadsheetml.printerSettings">
        <DigestMethod Algorithm="http://www.w3.org/2000/09/xmldsig#sha1"/>
        <DigestValue>vKA5uAdtMyUOx78KeunVQ1C/Fjw=</DigestValue>
      </Reference>
      <Reference URI="/xl/printerSettings/printerSettings15.bin?ContentType=application/vnd.openxmlformats-officedocument.spreadsheetml.printerSettings">
        <DigestMethod Algorithm="http://www.w3.org/2000/09/xmldsig#sha1"/>
        <DigestValue>oi7C1+HZE+fxXJ4yAZe4g0ZT1oc=</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vKA5uAdtMyUOx78KeunVQ1C/Fjw=</DigestValue>
      </Reference>
      <Reference URI="/xl/printerSettings/printerSettings4.bin?ContentType=application/vnd.openxmlformats-officedocument.spreadsheetml.printerSettings">
        <DigestMethod Algorithm="http://www.w3.org/2000/09/xmldsig#sha1"/>
        <DigestValue>Phna8QOiMCSTSgdm5lzKX73ks0Y=</DigestValue>
      </Reference>
      <Reference URI="/xl/printerSettings/printerSettings5.bin?ContentType=application/vnd.openxmlformats-officedocument.spreadsheetml.printerSettings">
        <DigestMethod Algorithm="http://www.w3.org/2000/09/xmldsig#sha1"/>
        <DigestValue>Yx8L8cbUfAvYjJMD8BAr27bVsWU=</DigestValue>
      </Reference>
      <Reference URI="/xl/printerSettings/printerSettings6.bin?ContentType=application/vnd.openxmlformats-officedocument.spreadsheetml.printerSettings">
        <DigestMethod Algorithm="http://www.w3.org/2000/09/xmldsig#sha1"/>
        <DigestValue>vKA5uAdtMyUOx78KeunVQ1C/Fjw=</DigestValue>
      </Reference>
      <Reference URI="/xl/printerSettings/printerSettings7.bin?ContentType=application/vnd.openxmlformats-officedocument.spreadsheetml.printerSettings">
        <DigestMethod Algorithm="http://www.w3.org/2000/09/xmldsig#sha1"/>
        <DigestValue>vKA5uAdtMyUOx78KeunVQ1C/Fjw=</DigestValue>
      </Reference>
      <Reference URI="/xl/printerSettings/printerSettings8.bin?ContentType=application/vnd.openxmlformats-officedocument.spreadsheetml.printerSettings">
        <DigestMethod Algorithm="http://www.w3.org/2000/09/xmldsig#sha1"/>
        <DigestValue>vKA5uAdtMyUOx78KeunVQ1C/Fjw=</DigestValue>
      </Reference>
      <Reference URI="/xl/printerSettings/printerSettings9.bin?ContentType=application/vnd.openxmlformats-officedocument.spreadsheetml.printerSettings">
        <DigestMethod Algorithm="http://www.w3.org/2000/09/xmldsig#sha1"/>
        <DigestValue>oi7C1+HZE+fxXJ4yAZe4g0ZT1oc=</DigestValue>
      </Reference>
      <Reference URI="/xl/sharedStrings.xml?ContentType=application/vnd.openxmlformats-officedocument.spreadsheetml.sharedStrings+xml">
        <DigestMethod Algorithm="http://www.w3.org/2000/09/xmldsig#sha1"/>
        <DigestValue>vNl1R/xoDVaLgLygJ4l7fWIV4Nw=</DigestValue>
      </Reference>
      <Reference URI="/xl/styles.xml?ContentType=application/vnd.openxmlformats-officedocument.spreadsheetml.styles+xml">
        <DigestMethod Algorithm="http://www.w3.org/2000/09/xmldsig#sha1"/>
        <DigestValue>oT3TpHSk5FkCQiXed+X3qR0gPcU=</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UbhBPqs8WMi5wlXQqEjnKnD2uOo=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l8fXRnB8PFamLkuinXZRR0pWrDU=</DigestValue>
      </Reference>
      <Reference URI="/xl/worksheets/sheet10.xml?ContentType=application/vnd.openxmlformats-officedocument.spreadsheetml.worksheet+xml">
        <DigestMethod Algorithm="http://www.w3.org/2000/09/xmldsig#sha1"/>
        <DigestValue>w8OZKDfALM6N1xNI3h3gzE0Iybk=</DigestValue>
      </Reference>
      <Reference URI="/xl/worksheets/sheet11.xml?ContentType=application/vnd.openxmlformats-officedocument.spreadsheetml.worksheet+xml">
        <DigestMethod Algorithm="http://www.w3.org/2000/09/xmldsig#sha1"/>
        <DigestValue>QoXktI79bkFErYeAyFISMuXcmQo=</DigestValue>
      </Reference>
      <Reference URI="/xl/worksheets/sheet12.xml?ContentType=application/vnd.openxmlformats-officedocument.spreadsheetml.worksheet+xml">
        <DigestMethod Algorithm="http://www.w3.org/2000/09/xmldsig#sha1"/>
        <DigestValue>ccGrlonCbRKdpzZDtztOQCfcEYU=</DigestValue>
      </Reference>
      <Reference URI="/xl/worksheets/sheet13.xml?ContentType=application/vnd.openxmlformats-officedocument.spreadsheetml.worksheet+xml">
        <DigestMethod Algorithm="http://www.w3.org/2000/09/xmldsig#sha1"/>
        <DigestValue>rXCehpVPXUj1BP7LCMnDbiv7Y5c=</DigestValue>
      </Reference>
      <Reference URI="/xl/worksheets/sheet14.xml?ContentType=application/vnd.openxmlformats-officedocument.spreadsheetml.worksheet+xml">
        <DigestMethod Algorithm="http://www.w3.org/2000/09/xmldsig#sha1"/>
        <DigestValue>BpPvVW7JUe3UVHBf+YDGL8RdhVE=</DigestValue>
      </Reference>
      <Reference URI="/xl/worksheets/sheet15.xml?ContentType=application/vnd.openxmlformats-officedocument.spreadsheetml.worksheet+xml">
        <DigestMethod Algorithm="http://www.w3.org/2000/09/xmldsig#sha1"/>
        <DigestValue>qEXjiEejfChoB58JwCHeNfuA6/4=</DigestValue>
      </Reference>
      <Reference URI="/xl/worksheets/sheet2.xml?ContentType=application/vnd.openxmlformats-officedocument.spreadsheetml.worksheet+xml">
        <DigestMethod Algorithm="http://www.w3.org/2000/09/xmldsig#sha1"/>
        <DigestValue>F7SS2uFgMRGijaUPBhJoVpGC2/4=</DigestValue>
      </Reference>
      <Reference URI="/xl/worksheets/sheet3.xml?ContentType=application/vnd.openxmlformats-officedocument.spreadsheetml.worksheet+xml">
        <DigestMethod Algorithm="http://www.w3.org/2000/09/xmldsig#sha1"/>
        <DigestValue>xewQ6k/9T4G3+Lr0dUhzwIc+PhQ=</DigestValue>
      </Reference>
      <Reference URI="/xl/worksheets/sheet4.xml?ContentType=application/vnd.openxmlformats-officedocument.spreadsheetml.worksheet+xml">
        <DigestMethod Algorithm="http://www.w3.org/2000/09/xmldsig#sha1"/>
        <DigestValue>z5mC9+xTVzbToo/BhcsTNzN9hgg=</DigestValue>
      </Reference>
      <Reference URI="/xl/worksheets/sheet5.xml?ContentType=application/vnd.openxmlformats-officedocument.spreadsheetml.worksheet+xml">
        <DigestMethod Algorithm="http://www.w3.org/2000/09/xmldsig#sha1"/>
        <DigestValue>zA70D6sAUHfz9wYJxlX+ypRQfAY=</DigestValue>
      </Reference>
      <Reference URI="/xl/worksheets/sheet6.xml?ContentType=application/vnd.openxmlformats-officedocument.spreadsheetml.worksheet+xml">
        <DigestMethod Algorithm="http://www.w3.org/2000/09/xmldsig#sha1"/>
        <DigestValue>FyVBXvkjCKB1qvRmktLetrOD/qk=</DigestValue>
      </Reference>
      <Reference URI="/xl/worksheets/sheet7.xml?ContentType=application/vnd.openxmlformats-officedocument.spreadsheetml.worksheet+xml">
        <DigestMethod Algorithm="http://www.w3.org/2000/09/xmldsig#sha1"/>
        <DigestValue>AOnoK/3TLM9fK9RNXJJJejX49w8=</DigestValue>
      </Reference>
      <Reference URI="/xl/worksheets/sheet8.xml?ContentType=application/vnd.openxmlformats-officedocument.spreadsheetml.worksheet+xml">
        <DigestMethod Algorithm="http://www.w3.org/2000/09/xmldsig#sha1"/>
        <DigestValue>kchF6By3MkokVk2t74i2JTvj53s=</DigestValue>
      </Reference>
      <Reference URI="/xl/worksheets/sheet9.xml?ContentType=application/vnd.openxmlformats-officedocument.spreadsheetml.worksheet+xml">
        <DigestMethod Algorithm="http://www.w3.org/2000/09/xmldsig#sha1"/>
        <DigestValue>U7XGmpl9Imk/5AzsbSjMBcSSiOY=</DigestValue>
      </Reference>
    </Manifest>
    <SignatureProperties>
      <SignatureProperty Id="idSignatureTime" Target="#idPackageSignature">
        <mdssi:SignatureTime xmlns:mdssi="http://schemas.openxmlformats.org/package/2006/digital-signature">
          <mdssi:Format>YYYY-MM-DDThh:mm:ssTZD</mdssi:Format>
          <mdssi:Value>2024-01-16T07:54:29Z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2024-01-16T07:54:29Z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pOHxDdcVUGF/nBrRcKy8KCky4Q8=</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bi25eQB/2oUMEdW1exkbPPr1N2s=</DigestValue>
    </Reference>
  </SignedInfo>
  <SignatureValue>bfYO2LDbu26BLdBk9fY6DruXWpqSFxjlJ39afDwShtHs7Eym+JSlNqqXuXIx0SRgvTmtTzxpr8h3
76eUJxXXSXw3Fc3S30vUSnsLq8L6Iz3z9Tm7gqPxkBEeTKM9CpKAoK9Fct7nYGncRnQqG45Jl/Ik
vnyvE6YJgD4Ev9xXsaE=</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/hwc2sDnFQ4NAu4kSfkwluCQSJs=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liWwVnPr6HBjIgNFDSRVbrcc8c4=</DigestValue>
      </Reference>
      <Reference URI="/xl/printerSettings/printerSettings11.bin?ContentType=application/vnd.openxmlformats-officedocument.spreadsheetml.printerSettings">
        <DigestMethod Algorithm="http://www.w3.org/2000/09/xmldsig#sha1"/>
        <DigestValue>5XYnTKytFToyNXBjHgIVGSyc0e4=</DigestValue>
      </Reference>
      <Reference URI="/xl/printerSettings/printerSettings12.bin?ContentType=application/vnd.openxmlformats-officedocument.spreadsheetml.printerSettings">
        <DigestMethod Algorithm="http://www.w3.org/2000/09/xmldsig#sha1"/>
        <DigestValue>Phna8QOiMCSTSgdm5lzKX73ks0Y=</DigestValue>
      </Reference>
      <Reference URI="/xl/printerSettings/printerSettings13.bin?ContentType=application/vnd.openxmlformats-officedocument.spreadsheetml.printerSettings">
        <DigestMethod Algorithm="http://www.w3.org/2000/09/xmldsig#sha1"/>
        <DigestValue>vKA5uAdtMyUOx78KeunVQ1C/Fjw=</DigestValue>
      </Reference>
      <Reference URI="/xl/printerSettings/printerSettings14.bin?ContentType=application/vnd.openxmlformats-officedocument.spreadsheetml.printerSettings">
        <DigestMethod Algorithm="http://www.w3.org/2000/09/xmldsig#sha1"/>
        <DigestValue>vKA5uAdtMyUOx78KeunVQ1C/Fjw=</DigestValue>
      </Reference>
      <Reference URI="/xl/printerSettings/printerSettings15.bin?ContentType=application/vnd.openxmlformats-officedocument.spreadsheetml.printerSettings">
        <DigestMethod Algorithm="http://www.w3.org/2000/09/xmldsig#sha1"/>
        <DigestValue>oi7C1+HZE+fxXJ4yAZe4g0ZT1oc=</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vKA5uAdtMyUOx78KeunVQ1C/Fjw=</DigestValue>
      </Reference>
      <Reference URI="/xl/printerSettings/printerSettings4.bin?ContentType=application/vnd.openxmlformats-officedocument.spreadsheetml.printerSettings">
        <DigestMethod Algorithm="http://www.w3.org/2000/09/xmldsig#sha1"/>
        <DigestValue>Phna8QOiMCSTSgdm5lzKX73ks0Y=</DigestValue>
      </Reference>
      <Reference URI="/xl/printerSettings/printerSettings5.bin?ContentType=application/vnd.openxmlformats-officedocument.spreadsheetml.printerSettings">
        <DigestMethod Algorithm="http://www.w3.org/2000/09/xmldsig#sha1"/>
        <DigestValue>Yx8L8cbUfAvYjJMD8BAr27bVsWU=</DigestValue>
      </Reference>
      <Reference URI="/xl/printerSettings/printerSettings6.bin?ContentType=application/vnd.openxmlformats-officedocument.spreadsheetml.printerSettings">
        <DigestMethod Algorithm="http://www.w3.org/2000/09/xmldsig#sha1"/>
        <DigestValue>vKA5uAdtMyUOx78KeunVQ1C/Fjw=</DigestValue>
      </Reference>
      <Reference URI="/xl/printerSettings/printerSettings7.bin?ContentType=application/vnd.openxmlformats-officedocument.spreadsheetml.printerSettings">
        <DigestMethod Algorithm="http://www.w3.org/2000/09/xmldsig#sha1"/>
        <DigestValue>vKA5uAdtMyUOx78KeunVQ1C/Fjw=</DigestValue>
      </Reference>
      <Reference URI="/xl/printerSettings/printerSettings8.bin?ContentType=application/vnd.openxmlformats-officedocument.spreadsheetml.printerSettings">
        <DigestMethod Algorithm="http://www.w3.org/2000/09/xmldsig#sha1"/>
        <DigestValue>vKA5uAdtMyUOx78KeunVQ1C/Fjw=</DigestValue>
      </Reference>
      <Reference URI="/xl/printerSettings/printerSettings9.bin?ContentType=application/vnd.openxmlformats-officedocument.spreadsheetml.printerSettings">
        <DigestMethod Algorithm="http://www.w3.org/2000/09/xmldsig#sha1"/>
        <DigestValue>oi7C1+HZE+fxXJ4yAZe4g0ZT1oc=</DigestValue>
      </Reference>
      <Reference URI="/xl/sharedStrings.xml?ContentType=application/vnd.openxmlformats-officedocument.spreadsheetml.sharedStrings+xml">
        <DigestMethod Algorithm="http://www.w3.org/2000/09/xmldsig#sha1"/>
        <DigestValue>vNl1R/xoDVaLgLygJ4l7fWIV4Nw=</DigestValue>
      </Reference>
      <Reference URI="/xl/styles.xml?ContentType=application/vnd.openxmlformats-officedocument.spreadsheetml.styles+xml">
        <DigestMethod Algorithm="http://www.w3.org/2000/09/xmldsig#sha1"/>
        <DigestValue>oT3TpHSk5FkCQiXed+X3qR0gPcU=</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UbhBPqs8WMi5wlXQqEjnKnD2uOo=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l8fXRnB8PFamLkuinXZRR0pWrDU=</DigestValue>
      </Reference>
      <Reference URI="/xl/worksheets/sheet10.xml?ContentType=application/vnd.openxmlformats-officedocument.spreadsheetml.worksheet+xml">
        <DigestMethod Algorithm="http://www.w3.org/2000/09/xmldsig#sha1"/>
        <DigestValue>w8OZKDfALM6N1xNI3h3gzE0Iybk=</DigestValue>
      </Reference>
      <Reference URI="/xl/worksheets/sheet11.xml?ContentType=application/vnd.openxmlformats-officedocument.spreadsheetml.worksheet+xml">
        <DigestMethod Algorithm="http://www.w3.org/2000/09/xmldsig#sha1"/>
        <DigestValue>QoXktI79bkFErYeAyFISMuXcmQo=</DigestValue>
      </Reference>
      <Reference URI="/xl/worksheets/sheet12.xml?ContentType=application/vnd.openxmlformats-officedocument.spreadsheetml.worksheet+xml">
        <DigestMethod Algorithm="http://www.w3.org/2000/09/xmldsig#sha1"/>
        <DigestValue>ccGrlonCbRKdpzZDtztOQCfcEYU=</DigestValue>
      </Reference>
      <Reference URI="/xl/worksheets/sheet13.xml?ContentType=application/vnd.openxmlformats-officedocument.spreadsheetml.worksheet+xml">
        <DigestMethod Algorithm="http://www.w3.org/2000/09/xmldsig#sha1"/>
        <DigestValue>rXCehpVPXUj1BP7LCMnDbiv7Y5c=</DigestValue>
      </Reference>
      <Reference URI="/xl/worksheets/sheet14.xml?ContentType=application/vnd.openxmlformats-officedocument.spreadsheetml.worksheet+xml">
        <DigestMethod Algorithm="http://www.w3.org/2000/09/xmldsig#sha1"/>
        <DigestValue>BpPvVW7JUe3UVHBf+YDGL8RdhVE=</DigestValue>
      </Reference>
      <Reference URI="/xl/worksheets/sheet15.xml?ContentType=application/vnd.openxmlformats-officedocument.spreadsheetml.worksheet+xml">
        <DigestMethod Algorithm="http://www.w3.org/2000/09/xmldsig#sha1"/>
        <DigestValue>qEXjiEejfChoB58JwCHeNfuA6/4=</DigestValue>
      </Reference>
      <Reference URI="/xl/worksheets/sheet2.xml?ContentType=application/vnd.openxmlformats-officedocument.spreadsheetml.worksheet+xml">
        <DigestMethod Algorithm="http://www.w3.org/2000/09/xmldsig#sha1"/>
        <DigestValue>F7SS2uFgMRGijaUPBhJoVpGC2/4=</DigestValue>
      </Reference>
      <Reference URI="/xl/worksheets/sheet3.xml?ContentType=application/vnd.openxmlformats-officedocument.spreadsheetml.worksheet+xml">
        <DigestMethod Algorithm="http://www.w3.org/2000/09/xmldsig#sha1"/>
        <DigestValue>xewQ6k/9T4G3+Lr0dUhzwIc+PhQ=</DigestValue>
      </Reference>
      <Reference URI="/xl/worksheets/sheet4.xml?ContentType=application/vnd.openxmlformats-officedocument.spreadsheetml.worksheet+xml">
        <DigestMethod Algorithm="http://www.w3.org/2000/09/xmldsig#sha1"/>
        <DigestValue>z5mC9+xTVzbToo/BhcsTNzN9hgg=</DigestValue>
      </Reference>
      <Reference URI="/xl/worksheets/sheet5.xml?ContentType=application/vnd.openxmlformats-officedocument.spreadsheetml.worksheet+xml">
        <DigestMethod Algorithm="http://www.w3.org/2000/09/xmldsig#sha1"/>
        <DigestValue>zA70D6sAUHfz9wYJxlX+ypRQfAY=</DigestValue>
      </Reference>
      <Reference URI="/xl/worksheets/sheet6.xml?ContentType=application/vnd.openxmlformats-officedocument.spreadsheetml.worksheet+xml">
        <DigestMethod Algorithm="http://www.w3.org/2000/09/xmldsig#sha1"/>
        <DigestValue>FyVBXvkjCKB1qvRmktLetrOD/qk=</DigestValue>
      </Reference>
      <Reference URI="/xl/worksheets/sheet7.xml?ContentType=application/vnd.openxmlformats-officedocument.spreadsheetml.worksheet+xml">
        <DigestMethod Algorithm="http://www.w3.org/2000/09/xmldsig#sha1"/>
        <DigestValue>AOnoK/3TLM9fK9RNXJJJejX49w8=</DigestValue>
      </Reference>
      <Reference URI="/xl/worksheets/sheet8.xml?ContentType=application/vnd.openxmlformats-officedocument.spreadsheetml.worksheet+xml">
        <DigestMethod Algorithm="http://www.w3.org/2000/09/xmldsig#sha1"/>
        <DigestValue>kchF6By3MkokVk2t74i2JTvj53s=</DigestValue>
      </Reference>
      <Reference URI="/xl/worksheets/sheet9.xml?ContentType=application/vnd.openxmlformats-officedocument.spreadsheetml.worksheet+xml">
        <DigestMethod Algorithm="http://www.w3.org/2000/09/xmldsig#sha1"/>
        <DigestValue>U7XGmpl9Imk/5AzsbSjMBcSSiOY=</DigestValue>
      </Reference>
    </Manifest>
    <SignatureProperties>
      <SignatureProperty Id="idSignatureTime" Target="#idPackageSignature">
        <mdssi:SignatureTime xmlns:mdssi="http://schemas.openxmlformats.org/package/2006/digital-signature">
          <mdssi:Format>YYYY-MM-DDThh:mm:ssTZD</mdssi:Format>
          <mdssi:Value>2024-01-19T09:27:42Z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2024-01-19T09:27:42Z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22</vt:i4>
      </vt:variant>
    </vt:vector>
  </HeadingPairs>
  <TitlesOfParts>
    <vt:vector size="37"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2024-01-16T04:14:16Z</cp:lastPrinted>
  <dcterms:created xsi:type="dcterms:W3CDTF">2013-10-21T08:38:47Z</dcterms:created>
  <dcterms:modified xsi:type="dcterms:W3CDTF">2024-01-16T04:14:26Z</dcterms:modified>
</cp:coreProperties>
</file>