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LUU KY-GIAM SAT\1.KHACH HANG\TCFIN - QUY DAU TU CP NH VA TC TECHCOM - 17335428 - BIDB500688\4. BAO CAO DINH KY\BC QUY\2023\QUÝ 4.2023\Ký số\"/>
    </mc:Choice>
  </mc:AlternateContent>
  <bookViews>
    <workbookView xWindow="0" yWindow="0" windowWidth="24000" windowHeight="9600" tabRatio="944"/>
  </bookViews>
  <sheets>
    <sheet name="Tong quat" sheetId="27" r:id="rId1"/>
    <sheet name="ngay thang" sheetId="19" state="hidden" r:id="rId2"/>
    <sheet name="BCLCTT_06106" sheetId="29" r:id="rId3"/>
    <sheet name="BCthunhap" sheetId="16" r:id="rId4"/>
    <sheet name="BCtinhhinhtaichinh" sheetId="17" r:id="rId5"/>
    <sheet name="BCTaiSan_06027" sheetId="9" r:id="rId6"/>
    <sheet name="BCKetQuaHoatDong_06028" sheetId="10" r:id="rId7"/>
    <sheet name="BCDanhMucDauTu_06029" sheetId="11" r:id="rId8"/>
    <sheet name="GiaTriTaiSanRong_06129" sheetId="28" r:id="rId9"/>
    <sheet name="Khac_06030" sheetId="12" r:id="rId10"/>
    <sheet name="BCHoatDongVay_06026" sheetId="8" r:id="rId11"/>
    <sheet name="BC Han muc nuoc ngoai" sheetId="20" r:id="rId12"/>
    <sheet name="BC TS DT nuoc ngoai" sheetId="21" r:id="rId13"/>
    <sheet name="BCKetQuaHoatDong DT nuoc ngoai" sheetId="22" r:id="rId14"/>
    <sheet name="BCDanhMucDauTu DT nuoc ngoai" sheetId="23" r:id="rId15"/>
  </sheets>
  <externalReferences>
    <externalReference r:id="rId16"/>
  </externalReferences>
  <definedNames>
    <definedName name="_xlnm._FilterDatabase" localSheetId="11" hidden="1">#REF!</definedName>
    <definedName name="_xlnm._FilterDatabase" localSheetId="12" hidden="1">#REF!</definedName>
    <definedName name="_xlnm._FilterDatabase" localSheetId="14" hidden="1">#REF!</definedName>
    <definedName name="_xlnm._FilterDatabase" localSheetId="13" hidden="1">#REF!</definedName>
    <definedName name="_xlnm._FilterDatabase" localSheetId="2" hidden="1">#REF!</definedName>
    <definedName name="_xlnm._FilterDatabase" localSheetId="4" hidden="1">BCtinhhinhtaichinh!$F$14:$F$60</definedName>
    <definedName name="_xlnm._FilterDatabase" localSheetId="9" hidden="1">Khac_06030!$G$17:$J$38</definedName>
    <definedName name="_xlnm._FilterDatabase" localSheetId="0" hidden="1">#REF!</definedName>
    <definedName name="_xlnm._FilterDatabase" hidden="1">#REF!</definedName>
    <definedName name="holiday">[1]ACC!$O$8:$O$100</definedName>
    <definedName name="_xlnm.Print_Area" localSheetId="11">'BC Han muc nuoc ngoai'!$A$1:$D$40</definedName>
    <definedName name="_xlnm.Print_Area" localSheetId="12">'BC TS DT nuoc ngoai'!$A$1:$G$44</definedName>
    <definedName name="_xlnm.Print_Area" localSheetId="14">'BCDanhMucDauTu DT nuoc ngoai'!$A$1:$H$51</definedName>
    <definedName name="_xlnm.Print_Area" localSheetId="7">BCDanhMucDauTu_06029!$A$1:$G$79</definedName>
    <definedName name="_xlnm.Print_Area" localSheetId="13">'BCKetQuaHoatDong DT nuoc ngoai'!$A$1:$G$41</definedName>
    <definedName name="_xlnm.Print_Area" localSheetId="6">BCKetQuaHoatDong_06028!$A$1:$F$67</definedName>
    <definedName name="_xlnm.Print_Area" localSheetId="2">BCLCTT_06106!$A$1:$E$69</definedName>
    <definedName name="_xlnm.Print_Area" localSheetId="5">BCTaiSan_06027!$A$1:$F$73</definedName>
    <definedName name="_xlnm.Print_Area" localSheetId="4">BCtinhhinhtaichinh!$A$1:$E$75</definedName>
    <definedName name="_xlnm.Print_Area" localSheetId="3">BCthunhap!$A$1:$G$62</definedName>
    <definedName name="_xlnm.Print_Area" localSheetId="10">BCHoatDongVay_06026!$A$1:$K$38</definedName>
    <definedName name="_xlnm.Print_Area" localSheetId="8">GiaTriTaiSanRong_06129!$A$1:$F$35</definedName>
    <definedName name="_xlnm.Print_Area" localSheetId="9">Khac_06030!$A$1:$F$57</definedName>
    <definedName name="_xlnm.Print_Titles" localSheetId="12">'BC TS DT nuoc ngoai'!$13:$13</definedName>
    <definedName name="_xlnm.Print_Titles" localSheetId="14">'BCDanhMucDauTu DT nuoc ngoai'!$12:$12</definedName>
    <definedName name="_xlnm.Print_Titles" localSheetId="7">BCDanhMucDauTu_06029!$13:$13</definedName>
    <definedName name="_xlnm.Print_Titles" localSheetId="13">'BCKetQuaHoatDong DT nuoc ngoai'!$12:$12</definedName>
    <definedName name="_xlnm.Print_Titles" localSheetId="6">BCKetQuaHoatDong_06028!$13:$13</definedName>
    <definedName name="_xlnm.Print_Titles" localSheetId="5">BCTaiSan_06027!$13:$13</definedName>
    <definedName name="_xlnm.Print_Titles" localSheetId="4">BCtinhhinhtaichinh!$12:$12</definedName>
    <definedName name="_xlnm.Print_Titles" localSheetId="3">BCthunhap!$12:$13</definedName>
    <definedName name="_xlnm.Print_Titles" localSheetId="9">Khac_06030!$13:$13</definedName>
  </definedNames>
  <calcPr calcId="162913"/>
</workbook>
</file>

<file path=xl/calcChain.xml><?xml version="1.0" encoding="utf-8"?>
<calcChain xmlns="http://schemas.openxmlformats.org/spreadsheetml/2006/main">
  <c r="G51" i="11" l="1"/>
  <c r="G54" i="11"/>
  <c r="G56" i="11"/>
  <c r="G57" i="11"/>
  <c r="G58" i="11"/>
  <c r="D18" i="29" l="1"/>
  <c r="D33" i="29" s="1"/>
  <c r="F64" i="11" l="1"/>
  <c r="F54" i="11" l="1"/>
  <c r="F17" i="11"/>
  <c r="F18" i="11"/>
  <c r="F19" i="11"/>
  <c r="F20" i="11"/>
  <c r="F21" i="11"/>
  <c r="F22" i="11"/>
  <c r="F23" i="11"/>
  <c r="F24" i="11"/>
  <c r="F25" i="11"/>
  <c r="F26" i="11"/>
  <c r="F27" i="11"/>
  <c r="F28" i="11"/>
  <c r="F29" i="11"/>
  <c r="F30" i="11"/>
  <c r="F31" i="11"/>
  <c r="F32" i="11"/>
  <c r="F33" i="11"/>
  <c r="F34" i="11"/>
  <c r="F16" i="11"/>
  <c r="F56" i="11" l="1"/>
  <c r="F63" i="11" s="1"/>
  <c r="F35" i="11" l="1"/>
  <c r="F38" i="11" s="1"/>
  <c r="D35" i="11"/>
  <c r="D38" i="11" s="1"/>
  <c r="D45" i="11" s="1"/>
  <c r="D64" i="11" s="1"/>
  <c r="F45" i="11" l="1"/>
  <c r="G45" i="11" l="1"/>
  <c r="G31" i="11" l="1"/>
  <c r="G30" i="11"/>
  <c r="G29" i="11"/>
  <c r="G28" i="11"/>
  <c r="G16" i="11"/>
  <c r="G23" i="11"/>
  <c r="G17" i="11"/>
  <c r="G32" i="11"/>
  <c r="G64" i="11"/>
  <c r="G18" i="11"/>
  <c r="G33" i="11"/>
  <c r="G21" i="11"/>
  <c r="G24" i="11"/>
  <c r="G19" i="11"/>
  <c r="G34" i="11"/>
  <c r="G20" i="11"/>
  <c r="G22" i="11"/>
  <c r="G25" i="11"/>
  <c r="G27" i="11"/>
  <c r="G26" i="11"/>
  <c r="G63" i="11"/>
  <c r="G38" i="11"/>
  <c r="G35" i="11"/>
  <c r="E12" i="17" l="1"/>
  <c r="D9" i="27"/>
  <c r="A5" i="29" l="1"/>
  <c r="B10" i="29" l="1"/>
  <c r="A5" i="12" l="1"/>
  <c r="C10" i="12"/>
  <c r="O49" i="16" l="1"/>
  <c r="N49" i="16"/>
  <c r="D10" i="28" l="1"/>
  <c r="A5" i="28"/>
  <c r="B10" i="17" l="1"/>
  <c r="B3" i="19" l="1"/>
  <c r="B4" i="19" l="1"/>
  <c r="B5" i="19" l="1"/>
  <c r="A5" i="20"/>
  <c r="A4" i="21" s="1"/>
  <c r="A4" i="23"/>
  <c r="A4" i="22"/>
  <c r="C10" i="20"/>
  <c r="C9" i="21" s="1"/>
  <c r="C9" i="22" s="1"/>
  <c r="C9" i="23" s="1"/>
  <c r="C4" i="19" l="1"/>
  <c r="C3" i="19"/>
  <c r="C6" i="19" l="1"/>
  <c r="C7" i="19"/>
  <c r="B2" i="19" l="1"/>
  <c r="C2" i="19"/>
  <c r="A5" i="8" l="1"/>
  <c r="D10" i="8"/>
  <c r="C10" i="11"/>
  <c r="A5" i="11"/>
  <c r="C10" i="10"/>
  <c r="A5" i="10"/>
  <c r="C10" i="9"/>
  <c r="A5" i="9"/>
  <c r="D12" i="17"/>
  <c r="A5" i="17"/>
  <c r="A5" i="16"/>
  <c r="B10" i="16"/>
  <c r="C5" i="19"/>
</calcChain>
</file>

<file path=xl/comments1.xml><?xml version="1.0" encoding="utf-8"?>
<comments xmlns="http://schemas.openxmlformats.org/spreadsheetml/2006/main">
  <authors>
    <author>NGUYEN VIET HA</author>
  </authors>
  <commentList>
    <comment ref="D24" authorId="0" shapeId="0">
      <text>
        <r>
          <rPr>
            <b/>
            <sz val="9"/>
            <color indexed="81"/>
            <rFont val="Tahoma"/>
            <family val="2"/>
          </rPr>
          <t>NGUYEN VIET HA:</t>
        </r>
        <r>
          <rPr>
            <sz val="9"/>
            <color indexed="81"/>
            <rFont val="Tahoma"/>
            <family val="2"/>
          </rPr>
          <t xml:space="preserve">
Chỉ bao gồm phí MG</t>
        </r>
      </text>
    </comment>
    <comment ref="D31" authorId="0" shapeId="0">
      <text>
        <r>
          <rPr>
            <b/>
            <sz val="9"/>
            <color indexed="81"/>
            <rFont val="Tahoma"/>
            <family val="2"/>
          </rPr>
          <t>NGUYEN VIET HA:</t>
        </r>
        <r>
          <rPr>
            <sz val="9"/>
            <color indexed="81"/>
            <rFont val="Tahoma"/>
            <family val="2"/>
          </rPr>
          <t xml:space="preserve">
Bao gồm phí XLHS
</t>
        </r>
      </text>
    </comment>
  </commentList>
</comments>
</file>

<file path=xl/sharedStrings.xml><?xml version="1.0" encoding="utf-8"?>
<sst xmlns="http://schemas.openxmlformats.org/spreadsheetml/2006/main" count="1085" uniqueCount="735">
  <si>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</si>
  <si>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</si>
  <si>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</si>
  <si>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</si>
  <si>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</si>
  <si>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</si>
  <si>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</si>
  <si>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</si>
  <si>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</si>
  <si>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</si>
  <si>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</si>
  <si>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</si>
  <si>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</si>
  <si>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</si>
  <si>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</si>
  <si>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</si>
  <si>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</si>
  <si>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</si>
  <si>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</si>
  <si>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</si>
  <si>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</si>
  <si>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</si>
  <si>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</si>
  <si>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</si>
  <si>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</si>
  <si>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</si>
  <si>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</si>
  <si>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</si>
  <si>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</si>
  <si>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</si>
  <si>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</si>
  <si>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</si>
  <si>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</si>
  <si>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</si>
  <si>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</si>
  <si>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</si>
  <si>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</si>
  <si>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</si>
  <si>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</si>
  <si>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</si>
  <si>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</si>
  <si>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</si>
  <si>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</si>
  <si>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</si>
  <si>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</si>
  <si>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</si>
  <si>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</si>
  <si>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</si>
  <si>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</si>
  <si>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</si>
  <si>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</si>
  <si>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</si>
  <si>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</si>
  <si>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</si>
  <si>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</si>
  <si>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</si>
  <si>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</si>
  <si>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</si>
  <si>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</si>
  <si>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</si>
  <si>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</si>
  <si>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</si>
  <si>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</si>
  <si>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</si>
  <si>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</si>
  <si>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</si>
  <si>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</si>
  <si>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</si>
  <si>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</si>
  <si>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</si>
  <si>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</si>
  <si>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</si>
  <si>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</si>
  <si>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</si>
  <si>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</si>
  <si>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</si>
  <si>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</si>
  <si>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</si>
  <si>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</si>
  <si>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</si>
  <si>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</si>
  <si>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</si>
  <si>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</si>
  <si>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</si>
  <si>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</si>
  <si>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</si>
  <si>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</si>
  <si>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</si>
  <si>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</si>
  <si>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</si>
  <si>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</si>
  <si>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</si>
  <si>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</si>
  <si>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</si>
  <si>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</si>
  <si>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</si>
  <si>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</si>
  <si>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</si>
  <si>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</si>
  <si>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</si>
  <si>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</si>
  <si>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</si>
  <si>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</si>
  <si>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</si>
  <si>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</si>
  <si>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</si>
  <si>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</si>
  <si>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</si>
  <si>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</si>
  <si>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</si>
  <si>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</si>
  <si>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</si>
  <si>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</si>
  <si>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</si>
  <si>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</si>
  <si>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</si>
  <si>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</si>
  <si>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</si>
  <si>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</si>
  <si>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</si>
  <si>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</si>
  <si>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</si>
  <si>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</si>
  <si>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</si>
  <si>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</si>
  <si>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</si>
  <si>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</si>
  <si>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</si>
  <si>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</si>
  <si>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</si>
  <si>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</si>
  <si>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</si>
  <si>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</si>
  <si>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</si>
  <si>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</si>
  <si>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</si>
  <si>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</si>
  <si>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</si>
  <si>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</si>
  <si>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</si>
  <si>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</si>
  <si>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</si>
  <si>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</si>
  <si>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</si>
  <si>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2239.3</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</si>
  <si>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</si>
  <si>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</si>
  <si>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</si>
  <si>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</si>
  <si>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</si>
  <si>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</si>
  <si>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</si>
  <si>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</si>
  <si>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</si>
  <si>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</si>
  <si>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</si>
  <si>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</si>
  <si>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</si>
  <si>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</si>
  <si>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</si>
  <si>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</si>
  <si>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</si>
  <si>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</si>
  <si>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</si>
  <si>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</si>
  <si>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</si>
  <si>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</si>
  <si>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</si>
  <si>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</si>
  <si>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</si>
  <si>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</si>
  <si>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</si>
  <si>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</si>
  <si>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</si>
  <si>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</si>
  <si>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</si>
  <si>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Đại diện có thẩm quyền của Ngân hàng giám sát</t>
  </si>
  <si>
    <t>Đại diện có thẩm quyền của Công ty quản lý Quỹ</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</si>
  <si>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</si>
  <si>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</si>
  <si>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</si>
  <si>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</si>
  <si>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</si>
  <si>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</si>
  <si>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</si>
  <si>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</si>
  <si>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</si>
  <si>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</si>
  <si>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</si>
  <si>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</si>
  <si>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</si>
  <si>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</si>
  <si>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</si>
  <si>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</si>
  <si>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</si>
  <si>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</si>
  <si>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</si>
  <si>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</si>
  <si>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</si>
  <si>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</si>
  <si>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</si>
  <si>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</si>
  <si>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</si>
  <si>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</si>
  <si>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</si>
  <si>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</si>
  <si>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</si>
  <si>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</si>
  <si>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</si>
  <si>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</si>
  <si>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</si>
  <si>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</si>
  <si>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</si>
  <si>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</si>
  <si>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</si>
  <si>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</si>
  <si>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</si>
  <si>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</si>
  <si>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</si>
  <si>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</si>
  <si>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</si>
  <si>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</si>
  <si>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</si>
  <si>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</si>
  <si>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</si>
  <si>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</si>
  <si>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</si>
  <si>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</si>
  <si>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</si>
  <si>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</si>
  <si>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</si>
  <si>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</si>
  <si>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</si>
  <si>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</si>
  <si>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</si>
  <si>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</si>
  <si>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</si>
  <si>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BÁO CÁO HOẠT ĐỘNG VAY, GIAO DỊCH MUA BÁN LẠI CỦA QUỸ
REPORT ON BORROWING OPERATION, REPO/REVERSE REPO TRANSACTIONS OF THE FUND</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</si>
  <si>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</si>
  <si>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</si>
  <si>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</si>
  <si>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</si>
  <si>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</si>
  <si>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</si>
  <si>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</si>
  <si>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</si>
  <si>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</si>
  <si>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</si>
  <si>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t>132</t>
  </si>
  <si>
    <t>135</t>
  </si>
  <si>
    <t>Tài sản
Assets</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</si>
  <si>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</si>
  <si>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</si>
  <si>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</si>
  <si>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</si>
  <si>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</si>
  <si>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</si>
  <si>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</si>
  <si>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</si>
  <si>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</si>
  <si>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1 </t>
  </si>
  <si>
    <t xml:space="preserve">IV </t>
  </si>
  <si>
    <t xml:space="preserve">V </t>
  </si>
  <si>
    <t xml:space="preserve">VI </t>
  </si>
  <si>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</si>
  <si>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</si>
  <si>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</si>
  <si>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</si>
  <si>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</si>
  <si>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</si>
  <si>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</si>
  <si>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</si>
  <si>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</si>
  <si>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</si>
  <si>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</si>
  <si>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</si>
  <si>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</si>
  <si>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</si>
  <si>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</si>
  <si>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</si>
  <si>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</si>
  <si>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</si>
  <si>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</si>
  <si>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</si>
  <si>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</si>
  <si>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</si>
  <si>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</si>
  <si>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</si>
  <si>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</si>
  <si>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</si>
  <si>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</si>
  <si>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</si>
  <si>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</si>
  <si>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</si>
  <si>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</si>
  <si>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</si>
  <si>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</si>
  <si>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</si>
  <si>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</si>
  <si>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</si>
  <si>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</si>
  <si>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</si>
  <si>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</si>
  <si>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</si>
  <si>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</si>
  <si>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</si>
  <si>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</si>
  <si>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</si>
  <si>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</si>
  <si>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</si>
  <si>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</si>
  <si>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</si>
  <si>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</si>
  <si>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</si>
  <si>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</si>
  <si>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</si>
  <si>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</si>
  <si>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</si>
  <si>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</si>
  <si>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</si>
  <si>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</si>
  <si>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</si>
  <si>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</si>
  <si>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</si>
  <si>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</si>
  <si>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</si>
  <si>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</si>
  <si>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</si>
  <si>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</si>
  <si>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</si>
  <si>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</si>
  <si>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</si>
  <si>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</si>
  <si>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</si>
  <si>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</si>
  <si>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</si>
  <si>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</si>
  <si>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</si>
  <si>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</si>
  <si>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</si>
  <si>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</si>
  <si>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</si>
  <si>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</si>
  <si>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</si>
  <si>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</si>
  <si>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</si>
  <si>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</si>
  <si>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</si>
  <si>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</si>
  <si>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</si>
  <si>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</si>
  <si>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</si>
  <si>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</si>
  <si>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</si>
  <si>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</si>
  <si>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</si>
  <si>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</si>
  <si>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</si>
  <si>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</si>
  <si>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</si>
  <si>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</si>
  <si>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</si>
  <si>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</si>
  <si>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</si>
  <si>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</si>
  <si>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</si>
  <si>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</si>
  <si>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</si>
  <si>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</si>
  <si>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</si>
  <si>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</si>
  <si>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</si>
  <si>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</si>
  <si>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</si>
  <si>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</si>
  <si>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</si>
  <si>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</si>
  <si>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</si>
  <si>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</si>
  <si>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Các khoản phải thu khác
Other receivables</t>
  </si>
  <si>
    <t>Các tài sản khác
Other assets</t>
  </si>
  <si>
    <t>Tiền phải thanh toán mua chứng khoán (kê chi tiết)
Payables for securities bought but not yet settled</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</si>
  <si>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</si>
  <si>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</si>
  <si>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</si>
  <si>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</si>
  <si>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</si>
  <si>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</si>
  <si>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</si>
  <si>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</si>
  <si>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</si>
  <si>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</si>
  <si>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</si>
  <si>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</si>
  <si>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</si>
  <si>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</si>
  <si>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</si>
  <si>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</si>
  <si>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</si>
  <si>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</si>
  <si>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</si>
  <si>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</si>
  <si>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</si>
  <si>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</si>
  <si>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</si>
  <si>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</si>
  <si>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</si>
  <si>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</si>
  <si>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</si>
  <si>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</si>
  <si>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</si>
  <si>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</si>
  <si>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</si>
  <si>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</si>
  <si>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</si>
  <si>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</si>
  <si>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</si>
  <si>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</si>
  <si>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</si>
  <si>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</si>
  <si>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</si>
  <si>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</si>
  <si>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bán chứng khoán
Receivables from investments sold but not yet settled</t>
  </si>
  <si>
    <t>Các khoản đặt cọc và ứng trước
Deposit suspense</t>
  </si>
  <si>
    <t>Giấy tờ có giá
Certificate of Deposit</t>
  </si>
  <si>
    <t>Tổng
Total</t>
  </si>
  <si>
    <t xml:space="preserve">Tiền
Cash </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</si>
  <si>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</si>
  <si>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</si>
  <si>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</si>
  <si>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</si>
  <si>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</si>
  <si>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</si>
  <si>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</si>
  <si>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</si>
  <si>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</si>
  <si>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check</t>
  </si>
  <si>
    <t>bao cao thu nhap</t>
  </si>
  <si>
    <t>bao cao tai san</t>
  </si>
  <si>
    <t>Chi phí khác
Other Expenses</t>
  </si>
  <si>
    <t>2231.3</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</si>
  <si>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</si>
  <si>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</si>
  <si>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</si>
  <si>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</si>
  <si>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</si>
  <si>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</si>
  <si>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</si>
  <si>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Lãi được nhận
Accrual Interest income</t>
  </si>
  <si>
    <r>
      <t xml:space="preserve">Công Ty Cổ phần Quản lý Quỹ Kỹ Thương
</t>
    </r>
    <r>
      <rPr>
        <sz val="10"/>
        <rFont val="Tahoma"/>
        <family val="2"/>
      </rPr>
      <t>Techcom Capital Joint Stock Company</t>
    </r>
  </si>
  <si>
    <t>Công Ty Cổ phần Quản lý Quỹ Kỹ Thương</t>
  </si>
  <si>
    <t>Tiền phải trả cho Nhà đầu tư về mua lại chứng chỉ quỹ
Cash at bank for Fund's redemption</t>
  </si>
  <si>
    <t>Kỳ này
This Period</t>
  </si>
  <si>
    <t>Kỳ trước
Last Period</t>
  </si>
  <si>
    <t xml:space="preserve"> BÁO CÁO VỀ TÌNH HÌNH TỰ DOANH ĐẦU TƯ GIÁN TIẾP RA NƯỚC NGOÀI CỦA QUỸ
  REPORT ON FUND'S FOREIGN PORFOLIO INVESTMENT</t>
  </si>
  <si>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</si>
  <si>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</si>
  <si>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</si>
  <si>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</si>
  <si>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</si>
  <si>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</si>
  <si>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</si>
  <si>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</si>
  <si>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</si>
  <si>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</si>
  <si>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</si>
  <si>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</si>
  <si>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</si>
  <si>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</si>
  <si>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Công ty cổ phần quản lý quỹ Kỹ Thương</t>
  </si>
  <si>
    <t>BÁO CÁO VỀ TÌNH HÌNH TỰ DOANH ĐẦU TƯ GIÁN TIẾP RA NƯỚC NGOÀI CỦA QUỸ
PERIODICAL REPORT ON FUND'S FOREIGN PORFOLIO INVESTMENT</t>
  </si>
  <si>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</si>
  <si>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</si>
  <si>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</si>
  <si>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</si>
  <si>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</si>
  <si>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</si>
  <si>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</si>
  <si>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</si>
  <si>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Cổ tức, trái tức được nhận
Dividend and coupon receivables</t>
  </si>
  <si>
    <t>Tiền bán chứng khoán chờ thu (kê chi tiết)
Receivables from investments sold but not yet settled (in details)</t>
  </si>
  <si>
    <t>Tổng tài sản
Total Assets</t>
  </si>
  <si>
    <t>Tiền phải thanh toán mua chứng khoán (kê chi tiết)
Paybles for securities bought but not yet settled (in details)</t>
  </si>
  <si>
    <t>Ngân hàng TMCP Đầu tư và Phát triển Việt Nam - Chi nhánh Hà Thành</t>
  </si>
  <si>
    <t>III. BÁO CÁO KẾT QUẢ HOẠT ĐỘNG ĐẦU TƯ GIÁN TIẾP RA NƯỚC NGOÀI/ PROFIT AND LOSS REPORT FROM FOREIGN PORFOLIO INVESTMENT</t>
  </si>
  <si>
    <t>Chỉ tiêu
Indicators</t>
  </si>
  <si>
    <t>Lũy kế từ đầu năm
Accumulated figure from the beginning of the year</t>
  </si>
  <si>
    <t>Thu nhập từ hoạt động đầu tư gián tiếp ra nước ngoài
Investment income from foreign porfolio investment</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</si>
  <si>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</si>
  <si>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</si>
  <si>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</si>
  <si>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</si>
  <si>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Thu nhập ròng từ hoạt động đầu tư gián tiếp ra nước ngoài (I-II)
Net Income from foreign porfolio investment ( = I - II)</t>
  </si>
  <si>
    <t>Lãi (lỗ) từ hoạt động đầu tư gián tiếp ra nước ngoài
Gain / (Loss) from foreign porfolio investment</t>
  </si>
  <si>
    <t>Phó Giám Đốc</t>
  </si>
  <si>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</si>
  <si>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</si>
  <si>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</si>
  <si>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</si>
  <si>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</si>
  <si>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</si>
  <si>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</si>
  <si>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</si>
  <si>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</si>
  <si>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</si>
  <si>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</si>
  <si>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</si>
  <si>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</si>
  <si>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</si>
  <si>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</si>
  <si>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t xml:space="preserve">                          Công ty cổ phần quản lý quỹ Kỹ Thương</t>
  </si>
  <si>
    <t>Tiền gửi hoạt động
Cash on activities account</t>
  </si>
  <si>
    <t>Phụ lục XXVI. Mẫu báo cáo về hoạt động của Quỹ
Appendix XXVI. Report on Fund's Operation</t>
  </si>
  <si>
    <t xml:space="preserve">       (Ban hành kèm theo Thông tư số 98/2020/TT-BTC ngày 16 tháng 11  năm 2020 của Bộ Tài chính)
(Issued in association with Circular 98/2020/TT-BTC dated 16 November 2020 of the Minister of Finance) </t>
  </si>
  <si>
    <t>Tiền mặt, tương đương tiền
Cash,Cash equivalent</t>
  </si>
  <si>
    <t>I.9</t>
  </si>
  <si>
    <t>I.10</t>
  </si>
  <si>
    <t>Tiền phải thanh toán mua bất động sản (không áp dụng)
Real Estate Trading Payables (not applicable)</t>
  </si>
  <si>
    <t>II.4</t>
  </si>
  <si>
    <t>Tài sản ròng của quỹ đầu tư (I.10-II.4)
Total net assets value of Fund</t>
  </si>
  <si>
    <t xml:space="preserve">   (Ban hành kèm theo Thông tư số 98/2020/TT-BTC ngày 16 tháng 11  năm 2020 của Bộ Tài chính)
(Issued in association with Circular 98/2020/TT-BTC dated 16 November 2020 of the Minister of Finance) </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</si>
  <si>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</si>
  <si>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</si>
  <si>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</si>
  <si>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Lãi (lỗ) thực tế phát sinh từ hoạt động đầu tư hoặc chuyển nhượng bất động sản
Realised Gain / (Loss) from disposal of investment or real estate transfer</t>
  </si>
  <si>
    <t>Thay đổi giá trị tài sản ròng của Quỹ do việc chi trả lợi tức/ cổ tức của Quỹ cho các nhà đầu tư trong kỳ
Change of Net Asset Value due to  dividends payment to investors during the period</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</si>
  <si>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</si>
  <si>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</si>
  <si>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</si>
  <si>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Phải thu trái phiếu đáo hạn
Receivables  bond maturity</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</si>
  <si>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</si>
  <si>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</si>
  <si>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</si>
  <si>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</si>
  <si>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</si>
  <si>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</si>
  <si>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</si>
  <si>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</si>
  <si>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</si>
  <si>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</si>
  <si>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t>Giá trị thị trường trên một chứng chỉ quỹ/cổ phiếu cuối kỳ (không áp dụng)
Market price per fund certificates at the end of period (not applicable)</t>
  </si>
  <si>
    <t xml:space="preserve">                         (Ban hành kèm theo Thông tư số 98/2020/TT-BTC ngày 16 tháng 11  năm 2020 của Bộ Tài chính)
(Issued in association with Circular 91/2019/TT-BTC dated 16 November 2020 of the Minister of Finance ) </t>
  </si>
  <si>
    <t>Tiền bán bất động sản chờ thu (không áp dụng)
Receivables from real estate sold (not applicale)</t>
  </si>
  <si>
    <t>Thu từ cho thuê bất động sản đầu tư
Receivables from real estate rent</t>
  </si>
  <si>
    <t>Phải trả về mua cổ phiếu
Payables from shares</t>
  </si>
  <si>
    <t>Thu từ bất động sản cho thuê (không áp dụng)
Income from real estate rent (not applicable)</t>
  </si>
  <si>
    <t>PERIODICAL REPORT ON MEMBER FUND'S INVESTMENT ACTIVITIES</t>
  </si>
  <si>
    <t xml:space="preserve">Kỳ báo cáo: </t>
  </si>
  <si>
    <t>Tháng</t>
  </si>
  <si>
    <t>Report Period:</t>
  </si>
  <si>
    <t xml:space="preserve">Tháng/Quý: </t>
  </si>
  <si>
    <t>Month/ Quarter:</t>
  </si>
  <si>
    <t xml:space="preserve">Năm: </t>
  </si>
  <si>
    <t>Quý</t>
  </si>
  <si>
    <t>Year:</t>
  </si>
  <si>
    <t>Năm</t>
  </si>
  <si>
    <t>BÁO CÁO ĐỊNH KỲ VỀ HOẠT ĐỘNG ĐẦU TƯ</t>
  </si>
  <si>
    <t>Thông tư số 98/2020/TT-BTC</t>
  </si>
  <si>
    <t>Circular 98/2020/TT-BTC</t>
  </si>
  <si>
    <t>BCKetQuaHoatDong_06028</t>
  </si>
  <si>
    <t>BCTaiSan_06027</t>
  </si>
  <si>
    <t>BCDanhMucDauTu_06029</t>
  </si>
  <si>
    <t>BCHoatDongVay_061026</t>
  </si>
  <si>
    <t>Khac_06030</t>
  </si>
  <si>
    <t>Bcthunhap</t>
  </si>
  <si>
    <t>Bctinhhinhtaichinh</t>
  </si>
  <si>
    <t>BÁO CÁO VỀ TÌNH HÌNH TỰ DOANH ĐẦU TƯ GIÁN TIẾP RA NƯỚC NGOÀI CỦA QUỸ ĐẦU TƯ/CÔNG TY CHỨNG KHOÁN (nếu có)</t>
  </si>
  <si>
    <t>Không có</t>
  </si>
  <si>
    <t>BÁO CÁO CHUNG VỀ HOẠT ĐỘNG ĐẦU TƯ CỦA QUỸ/CÔNG TY ĐẦU TƯ CHỨNG KHOÁN</t>
  </si>
  <si>
    <t xml:space="preserve">                   (Ban hành kèm theo Thông tư số 98/2020/TT-BTC ngày 16 tháng 11  năm 2020 của Bộ Tài chính)
(Issued in association with Circular 91/2019/TT-BTC dated 16 November 2020 of the Minister of Finance ) </t>
  </si>
  <si>
    <t xml:space="preserve">       (Ban hành kèm theo Thông tư số 98/2020/TT-BTC ngày 16 tháng 11  năm 2020 của Bộ Tài chính)
(Issued in association with Circular 91/2019/TT-BTC dated 16 November 2020 of the Minister of Finance ) </t>
  </si>
  <si>
    <t>BÁO CÁO THAY ĐỔI GIÁ TRỊ TÀI SẢN RÒNG, GIAO DỊCH CHỨNG CHỈ QŨY
REPORT ON CHANGE OF NET ASSET VALUE, TRADING OF FUND CERTIFICATE</t>
  </si>
  <si>
    <t>Nội dung
Item</t>
  </si>
  <si>
    <t>Giá trị tài sản ròng của Quỹ mở (NAV) đầu kỳ
Net assets value of Fund at the beginning of period</t>
  </si>
  <si>
    <t>4060</t>
  </si>
  <si>
    <t>Thay đổi NAV so với kỳ trước (= II.1 + II.2), trong đó
Change of Net Asset Value of the Fund during the period(= II.1 + II.2), In which</t>
  </si>
  <si>
    <t>4061</t>
  </si>
  <si>
    <t>Thay đổi NAV do biến động thị trường và hoạt động giao dịch của Quỹ mở trong kỳ
Change of Net Asset Value due to investment related activities during the period</t>
  </si>
  <si>
    <t>4062</t>
  </si>
  <si>
    <t>Thay đổi NAV do phân chia Lợi nhuận/Tài sản của Quỹ mở cho Nhà đầu tư trong kỳ
Change of Net Asset Value due to profit distribution to investors during the period</t>
  </si>
  <si>
    <t>4063</t>
  </si>
  <si>
    <t>Thay đổi NAV do mua lại, phát hành thêm Chứng chỉ quỹ (= III.1 – III.2)
Change of Net Asset Value due to subscription, redemption during the period</t>
  </si>
  <si>
    <t>4064</t>
  </si>
  <si>
    <t>III.1</t>
  </si>
  <si>
    <t>Khoản thu từ việc phát hành bổ sung Chứng chỉ quỹ
Due to subscription</t>
  </si>
  <si>
    <t>4065</t>
  </si>
  <si>
    <t>III.2</t>
  </si>
  <si>
    <t>Khoản thanh toán từ việc mua lại Chứng chỉ quỹ
Due to redemption</t>
  </si>
  <si>
    <t>4066</t>
  </si>
  <si>
    <t>4067</t>
  </si>
  <si>
    <t>Thay đổi giá trị tài sản ròng do phát hành thêm/mua lại Chứng chỉ Quỹ
Change of Net Asset Value due to subscription during the period</t>
  </si>
  <si>
    <t>22842</t>
  </si>
  <si>
    <t>22843</t>
  </si>
  <si>
    <r>
      <rPr>
        <b/>
        <sz val="10"/>
        <rFont val="Tahoma"/>
        <family val="2"/>
      </rPr>
      <t>Tên công ty quản lý quỹ:</t>
    </r>
    <r>
      <rPr>
        <sz val="10"/>
        <rFont val="Tahoma"/>
        <family val="2"/>
      </rPr>
      <t xml:space="preserve">
Management Fund Company name:</t>
    </r>
  </si>
  <si>
    <r>
      <rPr>
        <b/>
        <sz val="10"/>
        <rFont val="Tahoma"/>
        <family val="2"/>
      </rPr>
      <t>Ngân hàng TMCP Đầu tư và Phát triển Việt Nam - Chi nhánh Hà Thành</t>
    </r>
    <r>
      <rPr>
        <sz val="10"/>
        <rFont val="Tahoma"/>
        <family val="2"/>
      </rPr>
      <t xml:space="preserve">
Bank of Investment and Development of Vietnam Jsc - Hathanh Branch</t>
    </r>
  </si>
  <si>
    <r>
      <rPr>
        <b/>
        <sz val="10"/>
        <rFont val="Tahoma"/>
        <family val="2"/>
      </rPr>
      <t>Tên Quỹ:</t>
    </r>
    <r>
      <rPr>
        <sz val="10"/>
        <rFont val="Tahoma"/>
        <family val="2"/>
      </rPr>
      <t xml:space="preserve">
Fund name: </t>
    </r>
  </si>
  <si>
    <r>
      <t xml:space="preserve">Ngày lập báo cáo:
</t>
    </r>
    <r>
      <rPr>
        <sz val="10"/>
        <rFont val="Tahoma"/>
        <family val="2"/>
      </rPr>
      <t>Reporting Date: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</si>
  <si>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</si>
  <si>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Ngân Hàng TMCP Đầu tư và Phát triển Việt Nam - Chi nhánh Hà Thành
</t>
    </r>
    <r>
      <rPr>
        <sz val="10"/>
        <rFont val="Tahoma"/>
        <family val="2"/>
      </rPr>
      <t>Bank for Investment and Development of Vietnam Jsc - Hathanh Branch</t>
    </r>
  </si>
  <si>
    <t>Nguyễn Mạnh Cường</t>
  </si>
  <si>
    <r>
      <rPr>
        <b/>
        <sz val="10"/>
        <rFont val="Tahoma"/>
        <family val="2"/>
      </rPr>
      <t xml:space="preserve">Ngân Hàng TMCP Đầu tư và Phát triển Việt Nam - Chi nhánh Hà Thành
</t>
    </r>
    <r>
      <rPr>
        <sz val="10"/>
        <rFont val="Tahoma"/>
        <family val="2"/>
      </rPr>
      <t>Bank for Investment and Development of Vietnam Jsc - Hathanh Brach</t>
    </r>
  </si>
  <si>
    <t>Giá trị tài sản ròng của Quỹ mở cuối kỳ (= I + II + III)
Net Asset Value at the end of period  (= I + II + III)</t>
  </si>
  <si>
    <r>
      <t xml:space="preserve">STT/ </t>
    </r>
    <r>
      <rPr>
        <b/>
        <i/>
        <sz val="11"/>
        <rFont val="Times New Roman"/>
        <family val="1"/>
      </rPr>
      <t>No.</t>
    </r>
  </si>
  <si>
    <r>
      <t xml:space="preserve">Nội dung/ </t>
    </r>
    <r>
      <rPr>
        <b/>
        <i/>
        <sz val="11"/>
        <rFont val="Times New Roman"/>
        <family val="1"/>
      </rPr>
      <t>Content</t>
    </r>
  </si>
  <si>
    <r>
      <t xml:space="preserve">Tên sheet/ </t>
    </r>
    <r>
      <rPr>
        <b/>
        <i/>
        <sz val="11"/>
        <rFont val="Times New Roman"/>
        <family val="1"/>
      </rPr>
      <t>Name of sheet</t>
    </r>
  </si>
  <si>
    <r>
      <t xml:space="preserve">Báo cáo thu nhập/ </t>
    </r>
    <r>
      <rPr>
        <i/>
        <sz val="11"/>
        <rFont val="Times New Roman"/>
        <family val="1"/>
      </rPr>
      <t>Statement of comprehensive Income</t>
    </r>
  </si>
  <si>
    <r>
      <t xml:space="preserve">Báo cáo tình hình tài chính/ </t>
    </r>
    <r>
      <rPr>
        <i/>
        <sz val="11"/>
        <rFont val="Times New Roman"/>
        <family val="1"/>
      </rPr>
      <t>Statement of financial position</t>
    </r>
  </si>
  <si>
    <r>
      <t xml:space="preserve">Báo cáo về tài sản của quỹ/ </t>
    </r>
    <r>
      <rPr>
        <i/>
        <sz val="11"/>
        <rFont val="Times New Roman"/>
        <family val="1"/>
      </rPr>
      <t>Assets Report</t>
    </r>
  </si>
  <si>
    <r>
      <t xml:space="preserve">Báo cáo kết quả hoạt động/ </t>
    </r>
    <r>
      <rPr>
        <i/>
        <sz val="11"/>
        <rFont val="Times New Roman"/>
        <family val="1"/>
      </rPr>
      <t>Profit and Loss Report</t>
    </r>
  </si>
  <si>
    <r>
      <t xml:space="preserve">Báo cáo danh mục đầu tư của quỹ/ </t>
    </r>
    <r>
      <rPr>
        <i/>
        <sz val="11"/>
        <rFont val="Times New Roman"/>
        <family val="1"/>
      </rPr>
      <t>Investment Portfolio Report</t>
    </r>
  </si>
  <si>
    <r>
      <t xml:space="preserve">Báo cáo hoạt động vay, giao dịch mua bán lại của quỹ/ </t>
    </r>
    <r>
      <rPr>
        <i/>
        <sz val="11"/>
        <rFont val="Times New Roman"/>
        <family val="1"/>
      </rPr>
      <t>Report on activities of borrowing, repurchasing transactions of the fund</t>
    </r>
  </si>
  <si>
    <r>
      <t xml:space="preserve">Một số chỉ tiêu khác/ </t>
    </r>
    <r>
      <rPr>
        <i/>
        <sz val="11"/>
        <rFont val="Times New Roman"/>
        <family val="1"/>
      </rPr>
      <t>Other Indicators</t>
    </r>
  </si>
  <si>
    <t>Năm 2022
Year 2022</t>
  </si>
  <si>
    <r>
      <t xml:space="preserve">Quỹ Đầu tư Cổ phiếu Ngân hàng và Tài chính Techcom
</t>
    </r>
    <r>
      <rPr>
        <sz val="10"/>
        <rFont val="Tahoma"/>
        <family val="2"/>
      </rPr>
      <t>Techcom Banking and Finance Equity Fund</t>
    </r>
  </si>
  <si>
    <t xml:space="preserve">     ACB             </t>
  </si>
  <si>
    <t xml:space="preserve">     MBB             </t>
  </si>
  <si>
    <t xml:space="preserve"> </t>
  </si>
  <si>
    <t>BÁO  CÁO LƯU CHUYỂN TIỀN TỆ
CASH FLOW REPORT</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</si>
  <si>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</si>
  <si>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</si>
  <si>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</si>
  <si>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chưa thực hiện/ đánh giá lại các khoản đầu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</si>
  <si>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</si>
  <si>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</si>
  <si>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các khoản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</si>
  <si>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</si>
  <si>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</si>
  <si>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</si>
  <si>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</si>
  <si>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</si>
  <si>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(Decrease)/increase in subscription and redemption fee payable to distributors</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</si>
  <si>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</si>
  <si>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</si>
  <si>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</si>
  <si>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</si>
  <si>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</si>
  <si>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</si>
  <si>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</si>
  <si>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</si>
  <si>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</si>
  <si>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</si>
  <si>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</si>
  <si>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4. Tiền chi trả nợ gốc vay
Payment of Principal loans</t>
  </si>
  <si>
    <t>5. Tiền chi trả cổ tức, tiền lãi cho nhà đầu tư
Dividend, profit distribution payment</t>
  </si>
  <si>
    <t>III. Tăng/giảm tiền thuần trong kỳ
Net Increase/Decrease in cash and cash equivalent for 
the period</t>
  </si>
  <si>
    <t>IV. Tiền và các khoản tương đương tiền đầu kỳ
Cash and cash equivalents at the beginning of period</t>
  </si>
  <si>
    <t>Tiền gửi ngân hàng đầu kỳ:
Cash at bank of the beginning of period</t>
  </si>
  <si>
    <t>- Tiền gửi ngân hàng cho hoạt động Quỹ mở
Cash at bank for Fund's operation</t>
  </si>
  <si>
    <t xml:space="preserve">  Tiền gửi có kỳ hạn không quá 3 tháng
Term Deposit less than 03 months</t>
  </si>
  <si>
    <t>- Tiền gửi của Nhà đầu tư về mua Chứng chỉ quỹ
Cash at bank for Fund's subscription/redemption</t>
  </si>
  <si>
    <t>- Tiền gửi phong tỏa
Escrow Account</t>
  </si>
  <si>
    <t>V. Tiền và các khoản tương đương tiền cuối kỳ
Cash and cash equivalents at the end of period</t>
  </si>
  <si>
    <t>Tiền gửi ngân hàng cuối kỳ:
Cash at bank of the end of period</t>
  </si>
  <si>
    <t>VI. Chênh lệch tiền và các khoản tương đương tiền trong kỳ
Changes in cash and cash equivalents in the period</t>
  </si>
  <si>
    <t>Khác
Others</t>
  </si>
  <si>
    <r>
      <t xml:space="preserve">Tên công ty quản lý quỹ:
</t>
    </r>
    <r>
      <rPr>
        <sz val="8"/>
        <rFont val="Tahoma"/>
        <family val="2"/>
      </rPr>
      <t>Management Fund Company name:</t>
    </r>
  </si>
  <si>
    <r>
      <t xml:space="preserve">Công Ty Cổ phần Quản lý Quỹ Kỹ Thương
</t>
    </r>
    <r>
      <rPr>
        <sz val="8"/>
        <rFont val="Tahoma"/>
        <family val="2"/>
      </rPr>
      <t>Techcom Capital Joint Stock Company</t>
    </r>
  </si>
  <si>
    <r>
      <rPr>
        <b/>
        <sz val="8"/>
        <rFont val="Tahoma"/>
        <family val="2"/>
      </rPr>
      <t>Tên ngân hàng giám sát:</t>
    </r>
    <r>
      <rPr>
        <sz val="8"/>
        <rFont val="Tahoma"/>
        <family val="2"/>
      </rPr>
      <t xml:space="preserve">
Supervising bank: </t>
    </r>
  </si>
  <si>
    <r>
      <rPr>
        <b/>
        <sz val="8"/>
        <rFont val="Tahoma"/>
        <family val="2"/>
      </rPr>
      <t>Ngân Hàng TMCP Đầu tư và Phát triển Việt Nam - Chi nhánh Hà Thành</t>
    </r>
    <r>
      <rPr>
        <sz val="8"/>
        <rFont val="Tahoma"/>
        <family val="2"/>
      </rPr>
      <t xml:space="preserve">
Bank for Investment and Development of Vietnam Jsc - Hathanh Branch</t>
    </r>
  </si>
  <si>
    <r>
      <t xml:space="preserve">Tên Quỹ:
</t>
    </r>
    <r>
      <rPr>
        <sz val="8"/>
        <rFont val="Tahoma"/>
        <family val="2"/>
      </rPr>
      <t xml:space="preserve">Fund name: </t>
    </r>
  </si>
  <si>
    <r>
      <t xml:space="preserve">Quỹ Đầu tư Cổ phiếu Ngân hàng và Tài chính Techcom
</t>
    </r>
    <r>
      <rPr>
        <sz val="8"/>
        <rFont val="Tahoma"/>
        <family val="2"/>
      </rPr>
      <t>Techcom Banking and Finance Equity Fund</t>
    </r>
  </si>
  <si>
    <r>
      <rPr>
        <b/>
        <sz val="8"/>
        <rFont val="Tahoma"/>
        <family val="2"/>
      </rPr>
      <t>Ngày lập báo cáo:</t>
    </r>
    <r>
      <rPr>
        <sz val="8"/>
        <rFont val="Tahoma"/>
        <family val="2"/>
      </rPr>
      <t xml:space="preserve">
Reporting Date:</t>
    </r>
  </si>
  <si>
    <r>
      <t xml:space="preserve">Tên công ty quản lý quỹ:
</t>
    </r>
    <r>
      <rPr>
        <sz val="8"/>
        <color theme="1"/>
        <rFont val="Tahoma"/>
        <family val="2"/>
      </rPr>
      <t>Management Fund Company name:</t>
    </r>
  </si>
  <si>
    <r>
      <t xml:space="preserve">Công Ty Cổ phần Quản lý Quỹ Kỹ Thương
</t>
    </r>
    <r>
      <rPr>
        <sz val="8"/>
        <color theme="1"/>
        <rFont val="Tahoma"/>
        <family val="2"/>
      </rPr>
      <t>Techcom Capital Joint Stock Company</t>
    </r>
  </si>
  <si>
    <r>
      <rPr>
        <b/>
        <sz val="8"/>
        <color theme="1"/>
        <rFont val="Tahoma"/>
        <family val="2"/>
      </rPr>
      <t>Tên ngân hàng giám sát:</t>
    </r>
    <r>
      <rPr>
        <sz val="8"/>
        <color theme="1"/>
        <rFont val="Tahoma"/>
        <family val="2"/>
      </rPr>
      <t xml:space="preserve">
Supervising bank: </t>
    </r>
  </si>
  <si>
    <r>
      <rPr>
        <b/>
        <sz val="8"/>
        <color theme="1"/>
        <rFont val="Tahoma"/>
        <family val="2"/>
      </rPr>
      <t>Ngân Hàng TMCP Đầu tư và Phát triển Việt Nam - Chi nhánh Hà Thành</t>
    </r>
    <r>
      <rPr>
        <sz val="8"/>
        <color theme="1"/>
        <rFont val="Tahoma"/>
        <family val="2"/>
      </rPr>
      <t xml:space="preserve">
Bank for Investment and Development of Vietnam Jsc - Hathanh Branch</t>
    </r>
  </si>
  <si>
    <r>
      <t xml:space="preserve">Tên Quỹ:
</t>
    </r>
    <r>
      <rPr>
        <sz val="8"/>
        <color theme="1"/>
        <rFont val="Tahoma"/>
        <family val="2"/>
      </rPr>
      <t xml:space="preserve">Fund name: </t>
    </r>
  </si>
  <si>
    <r>
      <t xml:space="preserve">Quỹ Đầu tư Cổ phiếu Ngân hàng và Tài chính Techcom
</t>
    </r>
    <r>
      <rPr>
        <sz val="8"/>
        <color theme="1"/>
        <rFont val="Tahoma"/>
        <family val="2"/>
      </rPr>
      <t>Techcom Banking and Finance Equity Fund</t>
    </r>
  </si>
  <si>
    <r>
      <rPr>
        <b/>
        <sz val="8"/>
        <color theme="1"/>
        <rFont val="Tahoma"/>
        <family val="2"/>
      </rPr>
      <t>Ngày lập báo cáo:</t>
    </r>
    <r>
      <rPr>
        <sz val="8"/>
        <color theme="1"/>
        <rFont val="Tahoma"/>
        <family val="2"/>
      </rPr>
      <t xml:space="preserve">
Reporting Date:</t>
    </r>
  </si>
  <si>
    <t>Tiền gửi kỳ hạn trên 3 tháng (1)
Deposit with term more than three months</t>
  </si>
  <si>
    <r>
      <t xml:space="preserve">Các chỉ tiêu về hiệu quả hoạt động
</t>
    </r>
    <r>
      <rPr>
        <i/>
        <sz val="8"/>
        <color theme="1"/>
        <rFont val="Tahoma"/>
        <family val="2"/>
      </rPr>
      <t>Investment performance indicators</t>
    </r>
  </si>
  <si>
    <r>
      <t xml:space="preserve">Chi phí kiểm toán trả cho tổ chức kiểm toán (nếu phát sinh)/Giá trị tài sản ròng trung bình trong kỳ  (%)
</t>
    </r>
    <r>
      <rPr>
        <i/>
        <sz val="8"/>
        <color theme="1"/>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</si>
  <si>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8"/>
        <color theme="1"/>
        <rFont val="Tahoma"/>
        <family val="2"/>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</si>
  <si>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8"/>
        <color theme="1"/>
        <rFont val="Tahoma"/>
        <family val="2"/>
      </rPr>
      <t>Portfolio turnover rate (%) = (total value of buy-in portfolio + total proceeds of sale-out portfolio) / 2 / Average NAV</t>
    </r>
  </si>
  <si>
    <r>
      <t xml:space="preserve">Các chỉ tiêu khác 
</t>
    </r>
    <r>
      <rPr>
        <i/>
        <sz val="8"/>
        <color theme="1"/>
        <rFont val="Tahoma"/>
        <family val="2"/>
      </rPr>
      <t>Other indicators</t>
    </r>
  </si>
  <si>
    <r>
      <t xml:space="preserve">Quy mô quỹ đầu kỳ
</t>
    </r>
    <r>
      <rPr>
        <i/>
        <sz val="8"/>
        <color theme="1"/>
        <rFont val="Tahoma"/>
        <family val="2"/>
      </rPr>
      <t>Fund scale at the beginning of the period</t>
    </r>
  </si>
  <si>
    <r>
      <t xml:space="preserve">Tổng giá trị chứng chỉ quỹ đang lưu hành đầu kỳ
</t>
    </r>
    <r>
      <rPr>
        <i/>
        <sz val="8"/>
        <color theme="1"/>
        <rFont val="Tahoma"/>
        <family val="2"/>
      </rPr>
      <t>Total value of outstanding Fund Certificate at the beginning of period</t>
    </r>
  </si>
  <si>
    <r>
      <t xml:space="preserve">Tổng số lượng chứng chỉ quỹ đang lưu hành đầu kỳ
</t>
    </r>
    <r>
      <rPr>
        <i/>
        <sz val="8"/>
        <color theme="1"/>
        <rFont val="Tahoma"/>
        <family val="2"/>
      </rPr>
      <t>Total number of outstanding Fund Certificate at the beginning of period</t>
    </r>
  </si>
  <si>
    <r>
      <t xml:space="preserve">Thay đổi quy mô quỹ trong kỳ
</t>
    </r>
    <r>
      <rPr>
        <i/>
        <sz val="8"/>
        <color theme="1"/>
        <rFont val="Tahoma"/>
        <family val="2"/>
      </rPr>
      <t>Change of Fund scale during the period</t>
    </r>
  </si>
  <si>
    <r>
      <t xml:space="preserve">Số lượng chứng chỉ quỹ phát hành thêm trong kỳ
</t>
    </r>
    <r>
      <rPr>
        <i/>
        <sz val="8"/>
        <color theme="1"/>
        <rFont val="Tahoma"/>
        <family val="2"/>
      </rPr>
      <t>Number of Fund Certificates subscribed during the period</t>
    </r>
  </si>
  <si>
    <r>
      <t xml:space="preserve">Giá trị vốn thực huy động thêm trong kỳ
</t>
    </r>
    <r>
      <rPr>
        <i/>
        <sz val="8"/>
        <color theme="1"/>
        <rFont val="Tahoma"/>
        <family val="2"/>
      </rPr>
      <t>Net subscription amount in period</t>
    </r>
  </si>
  <si>
    <r>
      <t xml:space="preserve">Số lượng Chứng chỉ quỹ mua lại trong kỳ
</t>
    </r>
    <r>
      <rPr>
        <i/>
        <sz val="8"/>
        <color theme="1"/>
        <rFont val="Tahoma"/>
        <family val="2"/>
      </rPr>
      <t>Number of Fund Certificates redeemed during the period</t>
    </r>
  </si>
  <si>
    <r>
      <t xml:space="preserve">Giá trị vốn thực phải thanh toán trong kỳ khi đáp ứng lệnh của nhà đầu tư
</t>
    </r>
    <r>
      <rPr>
        <i/>
        <sz val="8"/>
        <color theme="1"/>
        <rFont val="Tahoma"/>
        <family val="2"/>
      </rPr>
      <t>Net redemption amount in period (based on par value)</t>
    </r>
  </si>
  <si>
    <r>
      <t xml:space="preserve">Quy mô quỹ cuối kỳ
</t>
    </r>
    <r>
      <rPr>
        <i/>
        <sz val="8"/>
        <color theme="1"/>
        <rFont val="Tahoma"/>
        <family val="2"/>
      </rPr>
      <t>Fund scale at the end of the period</t>
    </r>
  </si>
  <si>
    <r>
      <t xml:space="preserve">Tỷ lệ nắm giữ chứng chỉ quỹ của công ty quản lý quỹ và người có liên quan cuối kỳ
</t>
    </r>
    <r>
      <rPr>
        <i/>
        <sz val="8"/>
        <color theme="1"/>
        <rFont val="Tahoma"/>
        <family val="2"/>
      </rPr>
      <t>Fund Management Company and related parties' ownership ratio at the end of the period</t>
    </r>
  </si>
  <si>
    <r>
      <t xml:space="preserve">Tỷ lệ nắm giữ chứng chỉ quỹ của 10 nhà đầu tư lớn nhất cuối kỳ
</t>
    </r>
    <r>
      <rPr>
        <i/>
        <sz val="8"/>
        <color theme="1"/>
        <rFont val="Tahoma"/>
        <family val="2"/>
      </rPr>
      <t>Top 10 biggest investors' ownership ratio at the end of the period</t>
    </r>
  </si>
  <si>
    <r>
      <t xml:space="preserve">Tỷ lệ nắm giữ chứng chỉ quỹ của nhà đầu tư nước ngoài cuối kỳ
</t>
    </r>
    <r>
      <rPr>
        <i/>
        <sz val="8"/>
        <color theme="1"/>
        <rFont val="Tahoma"/>
        <family val="2"/>
      </rPr>
      <t>Foreign investors' ownership ratio at the end of the period</t>
    </r>
  </si>
  <si>
    <r>
      <t xml:space="preserve">Số nhà đầu tư tham gia vào quỹ, kể cả giao dịch ký danh
</t>
    </r>
    <r>
      <rPr>
        <i/>
        <sz val="8"/>
        <color theme="1"/>
        <rFont val="Tahoma"/>
        <family val="2"/>
      </rPr>
      <t>Number of investors of the Fund at the end of the period</t>
    </r>
  </si>
  <si>
    <t>Tiền gửi kỳ hạn không quá 3 tháng (2)
Deposit with term not more than three months</t>
  </si>
  <si>
    <t>Mẫu số B03g - QM: Mẫu báo cáo thay đổi giá trị tài sản ròng, giao dịch chứng chỉ quỹ
Template B03g - QM: Report on change of Net Asset Value, trading of Fund Certificate</t>
  </si>
  <si>
    <t>Năm 2023
Year 2023</t>
  </si>
  <si>
    <t xml:space="preserve">     BID             </t>
  </si>
  <si>
    <t xml:space="preserve">     SHB             </t>
  </si>
  <si>
    <t xml:space="preserve">     SSI             </t>
  </si>
  <si>
    <t xml:space="preserve">     VND             </t>
  </si>
  <si>
    <t xml:space="preserve">     BMS             </t>
  </si>
  <si>
    <t xml:space="preserve">     MBS             </t>
  </si>
  <si>
    <t xml:space="preserve">     VCB             </t>
  </si>
  <si>
    <t xml:space="preserve">     VCI             </t>
  </si>
  <si>
    <t>KỲ BÁO CÁO/ THIS PERIOD
30/09/2023</t>
  </si>
  <si>
    <t>Ngày 30 tháng 09 năm 2023
As at 30 September 2023</t>
  </si>
  <si>
    <t>Cuối quý 3.2023
End of this quarter</t>
  </si>
  <si>
    <t>KỲ BÁO CÁO/ THIS PERIOD
31/12/2023</t>
  </si>
  <si>
    <t>Ngày 31 tháng 12 năm 2023
As at 31 December 2023</t>
  </si>
  <si>
    <t>Quý 4 năm 2023/Quarter 4 2023</t>
  </si>
  <si>
    <t>Tại ngày 31 tháng 12 năm 2023/As at 31 December 2023</t>
  </si>
  <si>
    <t>Ngày 12 tháng 01 năm 2024
12 Jan 2024</t>
  </si>
  <si>
    <t/>
  </si>
  <si>
    <t xml:space="preserve">     BSI             </t>
  </si>
  <si>
    <t xml:space="preserve">     CTS             </t>
  </si>
  <si>
    <t xml:space="preserve">     EIB             </t>
  </si>
  <si>
    <t xml:space="preserve">     HCM             </t>
  </si>
  <si>
    <t xml:space="preserve">     HDB             </t>
  </si>
  <si>
    <t xml:space="preserve">     MSB             </t>
  </si>
  <si>
    <t xml:space="preserve">     VDS             </t>
  </si>
  <si>
    <t xml:space="preserve">     VIX             </t>
  </si>
  <si>
    <t xml:space="preserve">     VPB             </t>
  </si>
  <si>
    <t>Cuối quý 4.2023
End of this quarter</t>
  </si>
  <si>
    <t>Lưu chuyển tiền thuần từ hoạt động đầu tư
Net Cash flow from Investing activities</t>
  </si>
  <si>
    <t>Lưu chuyển tiền thuần từ hoạt động tài chính (1+2+3-4-5)
Net cash outflows from financing activities</t>
  </si>
  <si>
    <r>
      <t xml:space="preserve">Quỹ Đầu tư Cổ phiếu Ngân hàng và Tài chính Techcom
</t>
    </r>
    <r>
      <rPr>
        <sz val="10"/>
        <color theme="1"/>
        <rFont val="Tahoma"/>
        <family val="2"/>
      </rPr>
      <t>Techcom Banking and Finance Equity Fund</t>
    </r>
  </si>
  <si>
    <r>
      <t xml:space="preserve">Tên Quỹ:
</t>
    </r>
    <r>
      <rPr>
        <sz val="10"/>
        <color theme="1"/>
        <rFont val="Tahoma"/>
        <family val="2"/>
      </rPr>
      <t xml:space="preserve">Fund name: </t>
    </r>
  </si>
  <si>
    <r>
      <t xml:space="preserve">Tên công ty quản lý quỹ:
</t>
    </r>
    <r>
      <rPr>
        <sz val="10"/>
        <color theme="1"/>
        <rFont val="Tahoma"/>
        <family val="2"/>
      </rPr>
      <t>Management Fund Company name:</t>
    </r>
  </si>
  <si>
    <r>
      <t xml:space="preserve">Công Ty Cổ phần Quản lý Quỹ Kỹ Thương
</t>
    </r>
    <r>
      <rPr>
        <sz val="10"/>
        <color theme="1"/>
        <rFont val="Tahoma"/>
        <family val="2"/>
      </rPr>
      <t>Techcom Capital Joint Stock Company</t>
    </r>
  </si>
  <si>
    <r>
      <rPr>
        <b/>
        <sz val="10"/>
        <color theme="1"/>
        <rFont val="Tahoma"/>
        <family val="2"/>
      </rPr>
      <t>Tên ngân hàng giám sát:</t>
    </r>
    <r>
      <rPr>
        <sz val="10"/>
        <color theme="1"/>
        <rFont val="Tahoma"/>
        <family val="2"/>
      </rPr>
      <t xml:space="preserve">
Supervising bank: </t>
    </r>
  </si>
  <si>
    <r>
      <rPr>
        <b/>
        <sz val="10"/>
        <color theme="1"/>
        <rFont val="Tahoma"/>
        <family val="2"/>
      </rPr>
      <t>Ngân Hàng TMCP Đầu tư và Phát triển Việt Nam - Chi nhánh Hà Thành</t>
    </r>
    <r>
      <rPr>
        <sz val="10"/>
        <color theme="1"/>
        <rFont val="Tahoma"/>
        <family val="2"/>
      </rPr>
      <t xml:space="preserve">
Bank for Investment and Development of Vietnam Jsc - Hathanh Branch</t>
    </r>
  </si>
  <si>
    <r>
      <rPr>
        <b/>
        <sz val="10"/>
        <color theme="1"/>
        <rFont val="Tahoma"/>
        <family val="2"/>
      </rPr>
      <t>Ngày lập báo cáo:</t>
    </r>
    <r>
      <rPr>
        <sz val="10"/>
        <color theme="1"/>
        <rFont val="Tahoma"/>
        <family val="2"/>
      </rPr>
      <t xml:space="preserve">
Reporting Date:</t>
    </r>
  </si>
  <si>
    <r>
      <t xml:space="preserve">Tổng
</t>
    </r>
    <r>
      <rPr>
        <b/>
        <i/>
        <sz val="10"/>
        <color theme="1"/>
        <rFont val="Tahoma"/>
        <family val="2"/>
      </rPr>
      <t>Total</t>
    </r>
  </si>
  <si>
    <r>
      <t xml:space="preserve">Tổng
</t>
    </r>
    <r>
      <rPr>
        <i/>
        <sz val="10"/>
        <color theme="1"/>
        <rFont val="Tahoma"/>
        <family val="2"/>
      </rPr>
      <t>Total</t>
    </r>
  </si>
  <si>
    <r>
      <t xml:space="preserve">Tổng các loại cổ phiếu
</t>
    </r>
    <r>
      <rPr>
        <b/>
        <i/>
        <sz val="10"/>
        <color theme="1"/>
        <rFont val="Tahoma"/>
        <family val="2"/>
      </rPr>
      <t>Total shares</t>
    </r>
  </si>
  <si>
    <r>
      <t xml:space="preserve">Trái phiếu
</t>
    </r>
    <r>
      <rPr>
        <b/>
        <i/>
        <sz val="10"/>
        <color theme="1"/>
        <rFont val="Tahoma"/>
        <family val="2"/>
      </rPr>
      <t>Bonds</t>
    </r>
  </si>
  <si>
    <r>
      <t xml:space="preserve">Các loại chứng khoán khác
</t>
    </r>
    <r>
      <rPr>
        <b/>
        <i/>
        <sz val="10"/>
        <color theme="1"/>
        <rFont val="Tahoma"/>
        <family val="2"/>
      </rPr>
      <t>Other sercurities</t>
    </r>
  </si>
  <si>
    <r>
      <t xml:space="preserve">Quyền mua
</t>
    </r>
    <r>
      <rPr>
        <i/>
        <sz val="10"/>
        <color theme="1"/>
        <rFont val="Tahoma"/>
        <family val="2"/>
      </rPr>
      <t>Rights</t>
    </r>
  </si>
  <si>
    <r>
      <t xml:space="preserve">Tổng các loại chứng khoán
</t>
    </r>
    <r>
      <rPr>
        <b/>
        <i/>
        <sz val="10"/>
        <color theme="1"/>
        <rFont val="Tahoma"/>
        <family val="2"/>
      </rPr>
      <t>Total securities</t>
    </r>
  </si>
  <si>
    <r>
      <t xml:space="preserve">Các tài sản khác
</t>
    </r>
    <r>
      <rPr>
        <b/>
        <i/>
        <sz val="10"/>
        <color theme="1"/>
        <rFont val="Tahoma"/>
        <family val="2"/>
      </rPr>
      <t>Other assets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</si>
</sst>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1">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_);_(* \(#,##0\);_(* &quot;-&quot;??_);_(@_)"/>
    <numFmt numFmtId="171" formatCode="_(* #,##0.00_);_(* \(#,##0.00\);_(* &quot;-&quot;_);_(@_)"/>
    <numFmt numFmtId="172" formatCode="#,##0_ ;\-#,##0\ "/>
    <numFmt numFmtId="173" formatCode="_-&quot;$&quot;* #,##0_-;\-&quot;$&quot;* #,##0_-;_-&quot;$&quot;* &quot;-&quot;_-;_-@_-"/>
    <numFmt numFmtId="174" formatCode="[$-409]dd\ mmmm\ yyyy;@"/>
    <numFmt numFmtId="175" formatCode="#,##0,_);[Red]\(#,##0,\)"/>
    <numFmt numFmtId="176" formatCode="&quot;\&quot;#,##0;[Red]&quot;\&quot;&quot;\&quot;\-#,##0"/>
    <numFmt numFmtId="177" formatCode="_-* #,##0_$_-;\-* #,##0_$_-;_-* &quot;-&quot;_$_-;_-@_-"/>
    <numFmt numFmtId="178" formatCode="_-* #,##0.00\ _€_-;\-* #,##0.00\ _€_-;_-* &quot;-&quot;??\ _€_-;_-@_-"/>
    <numFmt numFmtId="179" formatCode="_-* #,##0\ _€_-;\-* #,##0\ _€_-;_-* &quot;-&quot;\ _€_-;_-@_-"/>
    <numFmt numFmtId="180" formatCode="_-* #,##0&quot;$&quot;_-;\-* #,##0&quot;$&quot;_-;_-* &quot;-&quot;&quot;$&quot;_-;_-@_-"/>
    <numFmt numFmtId="181" formatCode="_-* #,##0.00&quot;$&quot;_-;\-* #,##0.00&quot;$&quot;_-;_-* &quot;-&quot;??&quot;$&quot;_-;_-@_-"/>
    <numFmt numFmtId="182" formatCode="&quot;SFr.&quot;\ #,##0.00;[Red]&quot;SFr.&quot;\ \-#,##0.00"/>
    <numFmt numFmtId="183" formatCode="&quot;\&quot;#,##0.00;[Red]&quot;\&quot;\-#,##0.00"/>
    <numFmt numFmtId="184" formatCode="_ &quot;SFr.&quot;\ * #,##0_ ;_ &quot;SFr.&quot;\ * \-#,##0_ ;_ &quot;SFr.&quot;\ * &quot;-&quot;_ ;_ @_ "/>
    <numFmt numFmtId="185" formatCode="_ * #,##0_ ;_ * \-#,##0_ ;_ * &quot;-&quot;_ ;_ @_ "/>
    <numFmt numFmtId="186" formatCode="_ * #,##0.00_ ;_ * \-#,##0.00_ ;_ * &quot;-&quot;??_ ;_ @_ "/>
    <numFmt numFmtId="187" formatCode="_-* #,##0.00_$_-;\-* #,##0.00_$_-;_-* &quot;-&quot;??_$_-;_-@_-"/>
    <numFmt numFmtId="188" formatCode="&quot;$&quot;#,##0.00"/>
    <numFmt numFmtId="189" formatCode="mmm"/>
    <numFmt numFmtId="190" formatCode="_-* #,##0.00\ &quot;F&quot;_-;\-* #,##0.00\ &quot;F&quot;_-;_-* &quot;-&quot;??\ &quot;F&quot;_-;_-@_-"/>
    <numFmt numFmtId="191" formatCode="#,##0;\(#,##0\)"/>
    <numFmt numFmtId="192" formatCode="_(* #.##0_);_(* \(#.##0\);_(* &quot;-&quot;_);_(@_)"/>
    <numFmt numFmtId="193" formatCode="_ &quot;R&quot;\ * #,##0_ ;_ &quot;R&quot;\ * \-#,##0_ ;_ &quot;R&quot;\ * &quot;-&quot;_ ;_ @_ "/>
    <numFmt numFmtId="194" formatCode="\$#&quot;,&quot;##0\ ;\(\$#&quot;,&quot;##0\)"/>
    <numFmt numFmtId="195" formatCode="\t0.00%"/>
    <numFmt numFmtId="196" formatCode="_-* #,##0\ _D_M_-;\-* #,##0\ _D_M_-;_-* &quot;-&quot;\ _D_M_-;_-@_-"/>
    <numFmt numFmtId="197" formatCode="_-* #,##0.00\ _D_M_-;\-* #,##0.00\ _D_M_-;_-* &quot;-&quot;??\ _D_M_-;_-@_-"/>
    <numFmt numFmtId="198" formatCode="\t#\ ??/??"/>
    <numFmt numFmtId="199" formatCode="_-[$€-2]* #,##0.00_-;\-[$€-2]* #,##0.00_-;_-[$€-2]* &quot;-&quot;??_-"/>
    <numFmt numFmtId="200" formatCode="_([$€-2]* #,##0.00_);_([$€-2]* \(#,##0.00\);_([$€-2]* &quot;-&quot;??_)"/>
    <numFmt numFmtId="201" formatCode="#,##0\ "/>
    <numFmt numFmtId="202" formatCode="#."/>
    <numFmt numFmtId="203" formatCode="#,###"/>
    <numFmt numFmtId="204" formatCode="_-&quot;$&quot;* #,##0.00_-;\-&quot;$&quot;* #,##0.00_-;_-&quot;$&quot;* &quot;-&quot;??_-;_-@_-"/>
    <numFmt numFmtId="205" formatCode="#,##0\ &quot;$&quot;_);[Red]\(#,##0\ &quot;$&quot;\)"/>
    <numFmt numFmtId="206" formatCode="&quot;$&quot;###,0&quot;.&quot;00_);[Red]\(&quot;$&quot;###,0&quot;.&quot;00\)"/>
    <numFmt numFmtId="207" formatCode="#,##0\ &quot;F&quot;;[Red]\-#,##0\ &quot;F&quot;"/>
    <numFmt numFmtId="208" formatCode="#,##0.000;[Red]#,##0.000"/>
    <numFmt numFmtId="209" formatCode="0.00_)"/>
    <numFmt numFmtId="210" formatCode="#,##0.0;[Red]#,##0.0"/>
    <numFmt numFmtId="211" formatCode="0.000%"/>
    <numFmt numFmtId="212" formatCode="0%_);\(0%\)"/>
    <numFmt numFmtId="213" formatCode="d"/>
    <numFmt numFmtId="214" formatCode="#"/>
    <numFmt numFmtId="215" formatCode="&quot;¡Ì&quot;#,##0;[Red]\-&quot;¡Ì&quot;#,##0"/>
    <numFmt numFmtId="216" formatCode="#,##0.00\ &quot;F&quot;;[Red]\-#,##0.00\ &quot;F&quot;"/>
    <numFmt numFmtId="217" formatCode="_-* #,##0\ &quot;F&quot;_-;\-* #,##0\ &quot;F&quot;_-;_-* &quot;-&quot;\ &quot;F&quot;_-;_-@_-"/>
    <numFmt numFmtId="218" formatCode="#,##0.00\ &quot;F&quot;;\-#,##0.00\ &quot;F&quot;"/>
    <numFmt numFmtId="219" formatCode="_-* #,##0\ &quot;DM&quot;_-;\-* #,##0\ &quot;DM&quot;_-;_-* &quot;-&quot;\ &quot;DM&quot;_-;_-@_-"/>
    <numFmt numFmtId="220" formatCode="_-* #,##0.00\ &quot;DM&quot;_-;\-* #,##0.00\ &quot;DM&quot;_-;_-* &quot;-&quot;??\ &quot;DM&quot;_-;_-@_-"/>
    <numFmt numFmtId="221" formatCode="_-* #,##0\ _s_u_'_m_-;\-* #,##0\ _s_u_'_m_-;_-* &quot;-&quot;\ _s_u_'_m_-;_-@_-"/>
    <numFmt numFmtId="222" formatCode="_-* #,##0.00\ _s_u_'_m_-;\-* #,##0.00\ _s_u_'_m_-;_-* &quot;-&quot;??\ _s_u_'_m_-;_-@_-"/>
  </numFmts>
  <fonts count="171">
    <font>
      <sz val="1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b/>
      <sz val="12"/>
      <name val="Tahoma"/>
      <family val="2"/>
    </font>
    <font>
      <i/>
      <sz val="10"/>
      <name val="Tahoma"/>
      <family val="2"/>
    </font>
    <font>
      <b/>
      <sz val="10"/>
      <name val="Tahoma"/>
      <family val="2"/>
    </font>
    <font>
      <sz val="10"/>
      <name val="Tahoma"/>
      <family val="2"/>
    </font>
    <font>
      <sz val="12"/>
      <name val=".VnTime"/>
      <family val="2"/>
    </font>
    <font>
      <sz val="11"/>
      <name val="Times New Roman"/>
      <family val="1"/>
    </font>
    <font>
      <b/>
      <sz val="8"/>
      <name val="Tahoma"/>
      <family val="2"/>
    </font>
    <font>
      <sz val="8"/>
      <name val="Tahoma"/>
      <family val="2"/>
    </font>
    <font>
      <i/>
      <sz val="8"/>
      <name val="Tahoma"/>
      <family val="2"/>
    </font>
    <font>
      <sz val="11"/>
      <color theme="1"/>
      <name val="Arial"/>
      <family val="2"/>
      <scheme val="minor"/>
    </font>
    <font>
      <b/>
      <sz val="11"/>
      <color theme="1"/>
      <name val="Arial"/>
      <family val="2"/>
      <scheme val="minor"/>
    </font>
    <font>
      <sz val="10"/>
      <name val="Arial"/>
      <family val="2"/>
      <scheme val="minor"/>
    </font>
    <font>
      <sz val="11"/>
      <name val="Arial"/>
      <family val="2"/>
      <scheme val="minor"/>
    </font>
    <font>
      <b/>
      <sz val="11"/>
      <name val="Arial"/>
      <family val="2"/>
      <scheme val="minor"/>
    </font>
    <font>
      <sz val="11"/>
      <name val="Tahoma"/>
      <family val="2"/>
    </font>
    <font>
      <sz val="11"/>
      <color rgb="FFFF0000"/>
      <name val="Arial"/>
      <family val="2"/>
      <scheme val="minor"/>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8"/>
      <color theme="3"/>
      <name val="Times New Roman"/>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i/>
      <sz val="11"/>
      <color rgb="FF7F7F7F"/>
      <name val="Arial"/>
      <family val="2"/>
      <scheme val="minor"/>
    </font>
    <font>
      <sz val="11"/>
      <color theme="0"/>
      <name val="Arial"/>
      <family val="2"/>
      <scheme val="minor"/>
    </font>
    <font>
      <u/>
      <sz val="11"/>
      <color theme="10"/>
      <name val="Arial"/>
      <family val="2"/>
      <scheme val="minor"/>
    </font>
    <font>
      <b/>
      <sz val="11"/>
      <name val="Tahoma"/>
      <family val="2"/>
    </font>
    <font>
      <b/>
      <sz val="14"/>
      <name val="Times New Roman"/>
      <family val="1"/>
    </font>
    <font>
      <b/>
      <i/>
      <sz val="14"/>
      <name val="Times New Roman"/>
      <family val="1"/>
    </font>
    <font>
      <sz val="14"/>
      <name val="Times New Roman"/>
      <family val="1"/>
    </font>
    <font>
      <i/>
      <sz val="11"/>
      <name val="Times New Roman"/>
      <family val="1"/>
    </font>
    <font>
      <b/>
      <sz val="11"/>
      <name val="Times New Roman"/>
      <family val="1"/>
    </font>
    <font>
      <b/>
      <i/>
      <sz val="11"/>
      <name val="Times New Roman"/>
      <family val="1"/>
    </font>
    <font>
      <u/>
      <sz val="11"/>
      <name val="Arial"/>
      <family val="2"/>
      <scheme val="minor"/>
    </font>
    <font>
      <sz val="11"/>
      <color theme="0"/>
      <name val="Times New Roman"/>
      <family val="1"/>
    </font>
    <font>
      <sz val="8.25"/>
      <name val="Microsoft Sans Serif"/>
      <family val="2"/>
    </font>
    <font>
      <sz val="18"/>
      <color theme="3"/>
      <name val="Times New Roman"/>
      <family val="2"/>
      <scheme val="major"/>
    </font>
    <font>
      <sz val="10"/>
      <color theme="1"/>
      <name val="Tahoma"/>
      <family val="2"/>
    </font>
    <font>
      <sz val="11"/>
      <color rgb="FFFF0000"/>
      <name val="Times New Roman"/>
      <family val="1"/>
    </font>
    <font>
      <b/>
      <sz val="8"/>
      <color theme="1"/>
      <name val="Tahoma"/>
      <family val="2"/>
    </font>
    <font>
      <i/>
      <sz val="8"/>
      <color theme="1"/>
      <name val="Tahoma"/>
      <family val="2"/>
    </font>
    <font>
      <sz val="11"/>
      <color theme="1"/>
      <name val="Times New Roman"/>
      <family val="1"/>
    </font>
    <font>
      <sz val="8"/>
      <color rgb="FFC00000"/>
      <name val="Tahoma"/>
      <family val="2"/>
    </font>
    <font>
      <b/>
      <i/>
      <sz val="8"/>
      <name val="Tahoma"/>
      <family val="2"/>
    </font>
    <font>
      <sz val="8"/>
      <color theme="1"/>
      <name val="Tahoma"/>
      <family val="2"/>
    </font>
    <font>
      <b/>
      <sz val="10"/>
      <color theme="1"/>
      <name val="Tahoma"/>
      <family val="2"/>
    </font>
    <font>
      <sz val="9"/>
      <color indexed="81"/>
      <name val="Tahoma"/>
      <family val="2"/>
    </font>
    <font>
      <b/>
      <sz val="9"/>
      <color indexed="81"/>
      <name val="Tahoma"/>
      <family val="2"/>
    </font>
    <font>
      <i/>
      <sz val="10"/>
      <color theme="1"/>
      <name val="Tahoma"/>
      <family val="2"/>
    </font>
    <font>
      <b/>
      <i/>
      <sz val="10"/>
      <color theme="1"/>
      <name val="Tahoma"/>
      <family val="2"/>
    </font>
  </fonts>
  <fills count="61">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493">
    <xf numFmtId="0" fontId="0" fillId="0" borderId="0"/>
    <xf numFmtId="169" fontId="12" fillId="0" borderId="0" quotePrefix="1" applyFont="0" applyFill="0" applyBorder="0" applyAlignment="0">
      <protection locked="0"/>
    </xf>
    <xf numFmtId="169" fontId="22" fillId="0" borderId="0" applyFont="0" applyFill="0" applyBorder="0" applyAlignment="0" applyProtection="0"/>
    <xf numFmtId="169" fontId="18" fillId="0" borderId="0" applyFont="0" applyFill="0" applyBorder="0" applyAlignment="0" applyProtection="0"/>
    <xf numFmtId="169" fontId="2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7" fillId="0" borderId="0"/>
    <xf numFmtId="9" fontId="12" fillId="0" borderId="0" quotePrefix="1" applyFont="0" applyFill="0" applyBorder="0" applyAlignment="0">
      <protection locked="0"/>
    </xf>
    <xf numFmtId="9" fontId="22" fillId="0" borderId="0" applyFont="0" applyFill="0" applyBorder="0" applyAlignment="0" applyProtection="0"/>
    <xf numFmtId="0" fontId="11" fillId="0" borderId="0"/>
    <xf numFmtId="169" fontId="11" fillId="0" borderId="0" applyFont="0" applyFill="0" applyBorder="0" applyAlignment="0" applyProtection="0"/>
    <xf numFmtId="0" fontId="10" fillId="0" borderId="0"/>
    <xf numFmtId="0" fontId="10" fillId="0" borderId="0"/>
    <xf numFmtId="169" fontId="12" fillId="0" borderId="0" quotePrefix="1" applyFont="0" applyFill="0" applyBorder="0" applyAlignment="0">
      <protection locked="0"/>
    </xf>
    <xf numFmtId="173" fontId="29" fillId="0" borderId="0" applyFont="0" applyFill="0" applyBorder="0" applyAlignment="0" applyProtection="0"/>
    <xf numFmtId="0"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175" fontId="31" fillId="0" borderId="0" applyBorder="0"/>
    <xf numFmtId="0" fontId="12" fillId="0" borderId="0"/>
    <xf numFmtId="0" fontId="3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ill="0" applyBorder="0" applyAlignment="0" applyProtection="0"/>
    <xf numFmtId="0" fontId="12" fillId="0" borderId="0" applyNumberFormat="0" applyFill="0" applyBorder="0" applyAlignment="0" applyProtection="0"/>
    <xf numFmtId="40" fontId="33" fillId="0" borderId="0" applyFont="0" applyFill="0" applyBorder="0" applyAlignment="0" applyProtection="0"/>
    <xf numFmtId="177" fontId="34" fillId="0" borderId="0" applyFont="0" applyFill="0" applyBorder="0" applyAlignment="0" applyProtection="0"/>
    <xf numFmtId="38" fontId="33" fillId="0" borderId="0" applyFont="0" applyFill="0" applyBorder="0" applyAlignment="0" applyProtection="0"/>
    <xf numFmtId="41" fontId="35" fillId="0" borderId="0" applyFont="0" applyFill="0" applyBorder="0" applyAlignment="0" applyProtection="0"/>
    <xf numFmtId="9" fontId="36" fillId="0" borderId="0" applyFont="0" applyFill="0" applyBorder="0" applyAlignment="0" applyProtection="0"/>
    <xf numFmtId="165" fontId="37" fillId="0" borderId="0" applyFont="0" applyFill="0" applyBorder="0" applyAlignment="0" applyProtection="0"/>
    <xf numFmtId="0" fontId="38"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39" fillId="0" borderId="0"/>
    <xf numFmtId="0" fontId="12" fillId="0" borderId="0" applyNumberFormat="0" applyFill="0" applyBorder="0" applyAlignment="0" applyProtection="0"/>
    <xf numFmtId="0" fontId="40" fillId="0" borderId="0"/>
    <xf numFmtId="0" fontId="40" fillId="0" borderId="0"/>
    <xf numFmtId="0" fontId="41" fillId="0" borderId="0">
      <alignment vertical="top"/>
    </xf>
    <xf numFmtId="166" fontId="42" fillId="0" borderId="0" applyFont="0" applyFill="0" applyBorder="0" applyAlignment="0" applyProtection="0"/>
    <xf numFmtId="0" fontId="43" fillId="0" borderId="0" applyNumberFormat="0" applyFill="0" applyBorder="0" applyAlignment="0" applyProtection="0"/>
    <xf numFmtId="166" fontId="42" fillId="0" borderId="0" applyFont="0" applyFill="0" applyBorder="0" applyAlignment="0" applyProtection="0"/>
    <xf numFmtId="173" fontId="29" fillId="0" borderId="0" applyFont="0" applyFill="0" applyBorder="0" applyAlignment="0" applyProtection="0"/>
    <xf numFmtId="43" fontId="29" fillId="0" borderId="0" applyFont="0" applyFill="0" applyBorder="0" applyAlignment="0" applyProtection="0"/>
    <xf numFmtId="178" fontId="42" fillId="0" borderId="0" applyFont="0" applyFill="0" applyBorder="0" applyAlignment="0" applyProtection="0"/>
    <xf numFmtId="41" fontId="29" fillId="0" borderId="0" applyFont="0" applyFill="0" applyBorder="0" applyAlignment="0" applyProtection="0"/>
    <xf numFmtId="166" fontId="42" fillId="0" borderId="0" applyFont="0" applyFill="0" applyBorder="0" applyAlignment="0" applyProtection="0"/>
    <xf numFmtId="178" fontId="42" fillId="0" borderId="0" applyFont="0" applyFill="0" applyBorder="0" applyAlignment="0" applyProtection="0"/>
    <xf numFmtId="43" fontId="29" fillId="0" borderId="0" applyFont="0" applyFill="0" applyBorder="0" applyAlignment="0" applyProtection="0"/>
    <xf numFmtId="179" fontId="42"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179" fontId="42" fillId="0" borderId="0" applyFont="0" applyFill="0" applyBorder="0" applyAlignment="0" applyProtection="0"/>
    <xf numFmtId="178" fontId="42" fillId="0" borderId="0" applyFont="0" applyFill="0" applyBorder="0" applyAlignment="0" applyProtection="0"/>
    <xf numFmtId="41" fontId="29" fillId="0" borderId="0" applyFont="0" applyFill="0" applyBorder="0" applyAlignment="0" applyProtection="0"/>
    <xf numFmtId="173" fontId="29" fillId="0" borderId="0" applyFont="0" applyFill="0" applyBorder="0" applyAlignment="0" applyProtection="0"/>
    <xf numFmtId="166" fontId="42" fillId="0" borderId="0" applyFont="0" applyFill="0" applyBorder="0" applyAlignment="0" applyProtection="0"/>
    <xf numFmtId="41" fontId="29" fillId="0" borderId="0" applyFont="0" applyFill="0" applyBorder="0" applyAlignment="0" applyProtection="0"/>
    <xf numFmtId="179" fontId="42" fillId="0" borderId="0" applyFont="0" applyFill="0" applyBorder="0" applyAlignment="0" applyProtection="0"/>
    <xf numFmtId="178" fontId="42" fillId="0" borderId="0" applyFont="0" applyFill="0" applyBorder="0" applyAlignment="0" applyProtection="0"/>
    <xf numFmtId="173" fontId="29" fillId="0" borderId="0" applyFont="0" applyFill="0" applyBorder="0" applyAlignment="0" applyProtection="0"/>
    <xf numFmtId="43" fontId="29" fillId="0" borderId="0" applyFont="0" applyFill="0" applyBorder="0" applyAlignment="0" applyProtection="0"/>
    <xf numFmtId="0" fontId="43" fillId="0" borderId="0" applyNumberForma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0" fontId="12" fillId="0" borderId="0"/>
    <xf numFmtId="0" fontId="44" fillId="0" borderId="0"/>
    <xf numFmtId="0" fontId="45" fillId="16" borderId="0"/>
    <xf numFmtId="9" fontId="46" fillId="0" borderId="0" applyBorder="0" applyAlignment="0" applyProtection="0"/>
    <xf numFmtId="0" fontId="47" fillId="16" borderId="0"/>
    <xf numFmtId="0" fontId="17" fillId="0" borderId="0"/>
    <xf numFmtId="174" fontId="48" fillId="17" borderId="0" applyNumberFormat="0" applyBorder="0" applyAlignment="0" applyProtection="0"/>
    <xf numFmtId="0" fontId="10" fillId="4" borderId="0" applyNumberFormat="0" applyBorder="0" applyAlignment="0" applyProtection="0"/>
    <xf numFmtId="174" fontId="48" fillId="18" borderId="0" applyNumberFormat="0" applyBorder="0" applyAlignment="0" applyProtection="0"/>
    <xf numFmtId="0" fontId="10" fillId="6" borderId="0" applyNumberFormat="0" applyBorder="0" applyAlignment="0" applyProtection="0"/>
    <xf numFmtId="174" fontId="48" fillId="19" borderId="0" applyNumberFormat="0" applyBorder="0" applyAlignment="0" applyProtection="0"/>
    <xf numFmtId="0" fontId="10" fillId="8" borderId="0" applyNumberFormat="0" applyBorder="0" applyAlignment="0" applyProtection="0"/>
    <xf numFmtId="174" fontId="48" fillId="20" borderId="0" applyNumberFormat="0" applyBorder="0" applyAlignment="0" applyProtection="0"/>
    <xf numFmtId="0" fontId="10" fillId="10" borderId="0" applyNumberFormat="0" applyBorder="0" applyAlignment="0" applyProtection="0"/>
    <xf numFmtId="174" fontId="48" fillId="21" borderId="0" applyNumberFormat="0" applyBorder="0" applyAlignment="0" applyProtection="0"/>
    <xf numFmtId="0" fontId="10" fillId="12" borderId="0" applyNumberFormat="0" applyBorder="0" applyAlignment="0" applyProtection="0"/>
    <xf numFmtId="174" fontId="48" fillId="22" borderId="0" applyNumberFormat="0" applyBorder="0" applyAlignment="0" applyProtection="0"/>
    <xf numFmtId="0" fontId="10" fillId="14" borderId="0" applyNumberFormat="0" applyBorder="0" applyAlignment="0" applyProtection="0"/>
    <xf numFmtId="0" fontId="49" fillId="16" borderId="0"/>
    <xf numFmtId="0" fontId="50" fillId="0" borderId="0"/>
    <xf numFmtId="0" fontId="51" fillId="0" borderId="0">
      <alignment wrapText="1"/>
    </xf>
    <xf numFmtId="174" fontId="48" fillId="23" borderId="0" applyNumberFormat="0" applyBorder="0" applyAlignment="0" applyProtection="0"/>
    <xf numFmtId="0" fontId="10" fillId="5" borderId="0" applyNumberFormat="0" applyBorder="0" applyAlignment="0" applyProtection="0"/>
    <xf numFmtId="174" fontId="48" fillId="24" borderId="0" applyNumberFormat="0" applyBorder="0" applyAlignment="0" applyProtection="0"/>
    <xf numFmtId="0" fontId="10" fillId="7" borderId="0" applyNumberFormat="0" applyBorder="0" applyAlignment="0" applyProtection="0"/>
    <xf numFmtId="174" fontId="48" fillId="25" borderId="0" applyNumberFormat="0" applyBorder="0" applyAlignment="0" applyProtection="0"/>
    <xf numFmtId="0" fontId="10" fillId="9" borderId="0" applyNumberFormat="0" applyBorder="0" applyAlignment="0" applyProtection="0"/>
    <xf numFmtId="174" fontId="48" fillId="20" borderId="0" applyNumberFormat="0" applyBorder="0" applyAlignment="0" applyProtection="0"/>
    <xf numFmtId="0" fontId="10" fillId="11" borderId="0" applyNumberFormat="0" applyBorder="0" applyAlignment="0" applyProtection="0"/>
    <xf numFmtId="174" fontId="48" fillId="23" borderId="0" applyNumberFormat="0" applyBorder="0" applyAlignment="0" applyProtection="0"/>
    <xf numFmtId="0" fontId="10" fillId="13" borderId="0" applyNumberFormat="0" applyBorder="0" applyAlignment="0" applyProtection="0"/>
    <xf numFmtId="174" fontId="48" fillId="26" borderId="0" applyNumberFormat="0" applyBorder="0" applyAlignment="0" applyProtection="0"/>
    <xf numFmtId="0" fontId="10" fillId="15" borderId="0" applyNumberFormat="0" applyBorder="0" applyAlignment="0" applyProtection="0"/>
    <xf numFmtId="174" fontId="52" fillId="27" borderId="0" applyNumberFormat="0" applyBorder="0" applyAlignment="0" applyProtection="0"/>
    <xf numFmtId="174" fontId="52" fillId="24" borderId="0" applyNumberFormat="0" applyBorder="0" applyAlignment="0" applyProtection="0"/>
    <xf numFmtId="174" fontId="52" fillId="25" borderId="0" applyNumberFormat="0" applyBorder="0" applyAlignment="0" applyProtection="0"/>
    <xf numFmtId="174" fontId="52" fillId="28" borderId="0" applyNumberFormat="0" applyBorder="0" applyAlignment="0" applyProtection="0"/>
    <xf numFmtId="174" fontId="52" fillId="29" borderId="0" applyNumberFormat="0" applyBorder="0" applyAlignment="0" applyProtection="0"/>
    <xf numFmtId="174" fontId="52" fillId="30" borderId="0" applyNumberFormat="0" applyBorder="0" applyAlignment="0" applyProtection="0"/>
    <xf numFmtId="174" fontId="52" fillId="31" borderId="0" applyNumberFormat="0" applyBorder="0" applyAlignment="0" applyProtection="0"/>
    <xf numFmtId="174" fontId="52" fillId="32" borderId="0" applyNumberFormat="0" applyBorder="0" applyAlignment="0" applyProtection="0"/>
    <xf numFmtId="174" fontId="52" fillId="33" borderId="0" applyNumberFormat="0" applyBorder="0" applyAlignment="0" applyProtection="0"/>
    <xf numFmtId="174" fontId="52" fillId="28" borderId="0" applyNumberFormat="0" applyBorder="0" applyAlignment="0" applyProtection="0"/>
    <xf numFmtId="174" fontId="52" fillId="29" borderId="0" applyNumberFormat="0" applyBorder="0" applyAlignment="0" applyProtection="0"/>
    <xf numFmtId="174" fontId="52" fillId="34" borderId="0" applyNumberFormat="0" applyBorder="0" applyAlignment="0" applyProtection="0"/>
    <xf numFmtId="0" fontId="53" fillId="0" borderId="0" applyNumberFormat="0" applyAlignment="0"/>
    <xf numFmtId="182" fontId="12" fillId="0" borderId="0" applyFont="0" applyFill="0" applyBorder="0" applyAlignment="0" applyProtection="0"/>
    <xf numFmtId="0" fontId="54" fillId="0" borderId="0" applyFont="0" applyFill="0" applyBorder="0" applyAlignment="0" applyProtection="0"/>
    <xf numFmtId="183" fontId="55" fillId="0" borderId="0" applyFont="0" applyFill="0" applyBorder="0" applyAlignment="0" applyProtection="0"/>
    <xf numFmtId="184" fontId="12" fillId="0" borderId="0" applyFont="0" applyFill="0" applyBorder="0" applyAlignment="0" applyProtection="0"/>
    <xf numFmtId="0" fontId="54" fillId="0" borderId="0" applyFont="0" applyFill="0" applyBorder="0" applyAlignment="0" applyProtection="0"/>
    <xf numFmtId="184" fontId="12" fillId="0" borderId="0" applyFont="0" applyFill="0" applyBorder="0" applyAlignment="0" applyProtection="0"/>
    <xf numFmtId="0" fontId="56" fillId="0" borderId="0">
      <alignment horizontal="center" wrapText="1"/>
      <protection locked="0"/>
    </xf>
    <xf numFmtId="185" fontId="57" fillId="0" borderId="0" applyFont="0" applyFill="0" applyBorder="0" applyAlignment="0" applyProtection="0"/>
    <xf numFmtId="0" fontId="54" fillId="0" borderId="0" applyFont="0" applyFill="0" applyBorder="0" applyAlignment="0" applyProtection="0"/>
    <xf numFmtId="185" fontId="57" fillId="0" borderId="0" applyFont="0" applyFill="0" applyBorder="0" applyAlignment="0" applyProtection="0"/>
    <xf numFmtId="186" fontId="57" fillId="0" borderId="0" applyFont="0" applyFill="0" applyBorder="0" applyAlignment="0" applyProtection="0"/>
    <xf numFmtId="0" fontId="54" fillId="0" borderId="0" applyFont="0" applyFill="0" applyBorder="0" applyAlignment="0" applyProtection="0"/>
    <xf numFmtId="186" fontId="57" fillId="0" borderId="0" applyFont="0" applyFill="0" applyBorder="0" applyAlignment="0" applyProtection="0"/>
    <xf numFmtId="173" fontId="29" fillId="0" borderId="0" applyFont="0" applyFill="0" applyBorder="0" applyAlignment="0" applyProtection="0"/>
    <xf numFmtId="174" fontId="58" fillId="18" borderId="0" applyNumberFormat="0" applyBorder="0" applyAlignment="0" applyProtection="0"/>
    <xf numFmtId="0" fontId="54" fillId="0" borderId="0"/>
    <xf numFmtId="0" fontId="44" fillId="0" borderId="0"/>
    <xf numFmtId="0" fontId="54" fillId="0" borderId="0"/>
    <xf numFmtId="37" fontId="59" fillId="0" borderId="0"/>
    <xf numFmtId="177" fontId="12" fillId="0" borderId="0" applyFont="0" applyFill="0" applyBorder="0" applyAlignment="0" applyProtection="0"/>
    <xf numFmtId="187" fontId="12" fillId="0" borderId="0" applyFont="0" applyFill="0" applyBorder="0" applyAlignment="0" applyProtection="0"/>
    <xf numFmtId="175" fontId="31" fillId="0" borderId="0" applyFill="0"/>
    <xf numFmtId="188" fontId="31" fillId="0" borderId="0" applyNumberFormat="0" applyFill="0" applyBorder="0" applyAlignment="0">
      <alignment horizontal="center"/>
    </xf>
    <xf numFmtId="0" fontId="60" fillId="0" borderId="0" applyNumberFormat="0" applyFill="0">
      <alignment horizontal="center" vertical="center" wrapText="1"/>
    </xf>
    <xf numFmtId="175" fontId="31" fillId="0" borderId="9" applyFill="0" applyBorder="0"/>
    <xf numFmtId="167" fontId="31" fillId="0" borderId="0" applyAlignment="0"/>
    <xf numFmtId="0" fontId="60" fillId="0" borderId="0" applyFill="0" applyBorder="0">
      <alignment horizontal="center" vertical="center"/>
    </xf>
    <xf numFmtId="0" fontId="60" fillId="0" borderId="0" applyFill="0" applyBorder="0">
      <alignment horizontal="center" vertical="center"/>
    </xf>
    <xf numFmtId="175" fontId="31" fillId="0" borderId="8" applyFill="0" applyBorder="0"/>
    <xf numFmtId="0" fontId="31" fillId="0" borderId="0" applyNumberFormat="0" applyAlignment="0"/>
    <xf numFmtId="0" fontId="44" fillId="0" borderId="0" applyFill="0" applyBorder="0">
      <alignment horizontal="center" vertical="center" wrapText="1"/>
    </xf>
    <xf numFmtId="0" fontId="60" fillId="0" borderId="0" applyFill="0" applyBorder="0">
      <alignment horizontal="center" vertical="center" wrapText="1"/>
    </xf>
    <xf numFmtId="175" fontId="31" fillId="0" borderId="0" applyFill="0"/>
    <xf numFmtId="0" fontId="31" fillId="0" borderId="0" applyNumberFormat="0" applyAlignment="0">
      <alignment horizontal="center"/>
    </xf>
    <xf numFmtId="0" fontId="44" fillId="0" borderId="0" applyFill="0">
      <alignment horizontal="center" vertical="center" wrapText="1"/>
    </xf>
    <xf numFmtId="0" fontId="60" fillId="0" borderId="0" applyFill="0">
      <alignment horizontal="center" vertical="center" wrapText="1"/>
    </xf>
    <xf numFmtId="175" fontId="31" fillId="0" borderId="0" applyFill="0"/>
    <xf numFmtId="0" fontId="31" fillId="0" borderId="0" applyNumberFormat="0" applyAlignment="0">
      <alignment horizontal="center"/>
    </xf>
    <xf numFmtId="0" fontId="31" fillId="0" borderId="0" applyFill="0">
      <alignment vertical="center" wrapText="1"/>
    </xf>
    <xf numFmtId="0" fontId="60" fillId="0" borderId="0">
      <alignment horizontal="center" vertical="center" wrapText="1"/>
    </xf>
    <xf numFmtId="175" fontId="31" fillId="0" borderId="0" applyFill="0"/>
    <xf numFmtId="0" fontId="44" fillId="0" borderId="0" applyNumberFormat="0" applyAlignment="0">
      <alignment horizontal="center"/>
    </xf>
    <xf numFmtId="0" fontId="31" fillId="0" borderId="0" applyFill="0">
      <alignment horizontal="center" vertical="center" wrapText="1"/>
    </xf>
    <xf numFmtId="0" fontId="60" fillId="0" borderId="0" applyFill="0">
      <alignment horizontal="center" vertical="center" wrapText="1"/>
    </xf>
    <xf numFmtId="175" fontId="61" fillId="0" borderId="0" applyFill="0"/>
    <xf numFmtId="0" fontId="31" fillId="0" borderId="0" applyNumberFormat="0" applyAlignment="0">
      <alignment horizontal="center"/>
    </xf>
    <xf numFmtId="0" fontId="31" fillId="0" borderId="0" applyFill="0">
      <alignment horizontal="center" vertical="center" wrapText="1"/>
    </xf>
    <xf numFmtId="0" fontId="60" fillId="0" borderId="0" applyFill="0">
      <alignment horizontal="center" vertical="center" wrapText="1"/>
    </xf>
    <xf numFmtId="175" fontId="62" fillId="0" borderId="0" applyFill="0"/>
    <xf numFmtId="0" fontId="31" fillId="0" borderId="0" applyNumberFormat="0" applyAlignment="0">
      <alignment horizontal="center"/>
    </xf>
    <xf numFmtId="0" fontId="63" fillId="0" borderId="0">
      <alignment horizontal="center" wrapText="1"/>
    </xf>
    <xf numFmtId="0" fontId="60" fillId="0" borderId="0" applyFill="0">
      <alignment horizontal="center" vertical="center" wrapText="1"/>
    </xf>
    <xf numFmtId="189" fontId="12" fillId="0" borderId="0" applyFill="0" applyBorder="0" applyAlignment="0"/>
    <xf numFmtId="174" fontId="64" fillId="16" borderId="10" applyNumberFormat="0" applyAlignment="0" applyProtection="0"/>
    <xf numFmtId="0" fontId="65" fillId="0" borderId="0"/>
    <xf numFmtId="190" fontId="42" fillId="0" borderId="0" applyFont="0" applyFill="0" applyBorder="0" applyAlignment="0" applyProtection="0"/>
    <xf numFmtId="174" fontId="66" fillId="35" borderId="11" applyNumberFormat="0" applyAlignment="0" applyProtection="0"/>
    <xf numFmtId="1" fontId="67" fillId="0" borderId="6" applyBorder="0"/>
    <xf numFmtId="167" fontId="12"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0" fillId="0" borderId="0" applyFont="0" applyFill="0" applyBorder="0" applyAlignment="0" applyProtection="0"/>
    <xf numFmtId="169" fontId="41" fillId="0" borderId="0" applyFont="0" applyFill="0" applyBorder="0" applyAlignment="0" applyProtection="0"/>
    <xf numFmtId="43" fontId="12" fillId="0" borderId="0" applyFont="0" applyFill="0" applyBorder="0" applyAlignment="0" applyProtection="0"/>
    <xf numFmtId="169" fontId="10" fillId="0" borderId="0" applyFont="0" applyFill="0" applyBorder="0" applyAlignment="0" applyProtection="0"/>
    <xf numFmtId="169" fontId="41"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43" fontId="12" fillId="0" borderId="0" applyFont="0" applyFill="0" applyBorder="0" applyAlignment="0" applyProtection="0"/>
    <xf numFmtId="169" fontId="12"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69" fontId="10" fillId="0" borderId="0" applyFont="0" applyFill="0" applyBorder="0" applyAlignment="0" applyProtection="0"/>
    <xf numFmtId="43" fontId="12"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91" fontId="44" fillId="0" borderId="0"/>
    <xf numFmtId="191" fontId="44" fillId="0" borderId="0"/>
    <xf numFmtId="192" fontId="68" fillId="0" borderId="0"/>
    <xf numFmtId="3" fontId="12" fillId="0" borderId="0" applyFont="0" applyFill="0" applyBorder="0" applyAlignment="0" applyProtection="0"/>
    <xf numFmtId="3" fontId="12" fillId="0" borderId="0" applyFont="0" applyFill="0" applyBorder="0" applyAlignment="0" applyProtection="0"/>
    <xf numFmtId="0" fontId="69" fillId="0" borderId="0" applyNumberFormat="0" applyAlignment="0">
      <alignment horizontal="left"/>
    </xf>
    <xf numFmtId="0" fontId="70" fillId="0" borderId="0" applyNumberFormat="0" applyAlignment="0"/>
    <xf numFmtId="193" fontId="71" fillId="0" borderId="0" applyFont="0" applyFill="0" applyBorder="0" applyAlignment="0" applyProtection="0"/>
    <xf numFmtId="194" fontId="12" fillId="0" borderId="0" applyFont="0" applyFill="0" applyBorder="0" applyAlignment="0" applyProtection="0"/>
    <xf numFmtId="194" fontId="12" fillId="0" borderId="0" applyFont="0" applyFill="0" applyBorder="0" applyAlignment="0" applyProtection="0"/>
    <xf numFmtId="195" fontId="12" fillId="0" borderId="0"/>
    <xf numFmtId="0" fontId="12" fillId="0" borderId="0" applyFont="0" applyFill="0" applyBorder="0" applyAlignment="0" applyProtection="0"/>
    <xf numFmtId="0" fontId="12"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xf numFmtId="0" fontId="42" fillId="0" borderId="12">
      <alignment horizontal="left"/>
    </xf>
    <xf numFmtId="0" fontId="72" fillId="0" borderId="0" applyNumberFormat="0" applyAlignment="0">
      <alignment horizontal="left"/>
    </xf>
    <xf numFmtId="199" fontId="17" fillId="0" borderId="0" applyFont="0" applyFill="0" applyBorder="0" applyAlignment="0" applyProtection="0"/>
    <xf numFmtId="200" fontId="12" fillId="0" borderId="0" applyFont="0" applyFill="0" applyBorder="0" applyAlignment="0" applyProtection="0"/>
    <xf numFmtId="174" fontId="73" fillId="0" borderId="0" applyNumberForma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01" fontId="17" fillId="0" borderId="13" applyFont="0" applyFill="0" applyBorder="0" applyProtection="0"/>
    <xf numFmtId="174" fontId="74" fillId="19" borderId="0" applyNumberFormat="0" applyBorder="0" applyAlignment="0" applyProtection="0"/>
    <xf numFmtId="38" fontId="53" fillId="16" borderId="0" applyNumberFormat="0" applyBorder="0" applyAlignment="0" applyProtection="0"/>
    <xf numFmtId="0" fontId="75" fillId="0" borderId="0">
      <alignment horizontal="left"/>
    </xf>
    <xf numFmtId="0" fontId="76" fillId="0" borderId="14" applyNumberFormat="0" applyAlignment="0" applyProtection="0">
      <alignment horizontal="left" vertical="center"/>
    </xf>
    <xf numFmtId="0" fontId="76" fillId="0" borderId="15">
      <alignment horizontal="left" vertical="center"/>
    </xf>
    <xf numFmtId="14" fontId="30" fillId="21" borderId="16">
      <alignment horizontal="center" vertical="center" wrapText="1"/>
    </xf>
    <xf numFmtId="0" fontId="77" fillId="0" borderId="0" applyNumberFormat="0" applyFill="0" applyBorder="0" applyAlignment="0" applyProtection="0"/>
    <xf numFmtId="174" fontId="78" fillId="0" borderId="17"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174" fontId="79" fillId="0" borderId="18"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4" fontId="80" fillId="0" borderId="19" applyNumberFormat="0" applyFill="0" applyAlignment="0" applyProtection="0"/>
    <xf numFmtId="174" fontId="80" fillId="0" borderId="0" applyNumberFormat="0" applyFill="0" applyBorder="0" applyAlignment="0" applyProtection="0"/>
    <xf numFmtId="14" fontId="30" fillId="21" borderId="16">
      <alignment horizontal="center" vertical="center" wrapText="1"/>
    </xf>
    <xf numFmtId="202" fontId="81" fillId="0" borderId="0">
      <protection locked="0"/>
    </xf>
    <xf numFmtId="202" fontId="81" fillId="0" borderId="0">
      <protection locked="0"/>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10" fontId="53" fillId="36" borderId="1" applyNumberFormat="0" applyBorder="0" applyAlignment="0" applyProtection="0"/>
    <xf numFmtId="0" fontId="85" fillId="0" borderId="0"/>
    <xf numFmtId="0" fontId="85" fillId="0" borderId="0"/>
    <xf numFmtId="0" fontId="85" fillId="0" borderId="0"/>
    <xf numFmtId="0" fontId="85" fillId="0" borderId="0"/>
    <xf numFmtId="0" fontId="85" fillId="0" borderId="0"/>
    <xf numFmtId="174" fontId="86" fillId="22" borderId="10" applyNumberFormat="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89" fontId="87" fillId="37" borderId="0"/>
    <xf numFmtId="0" fontId="56" fillId="0" borderId="0" applyNumberFormat="0" applyFont="0" applyBorder="0" applyAlignment="0"/>
    <xf numFmtId="174" fontId="88" fillId="0" borderId="20" applyNumberFormat="0" applyFill="0" applyAlignment="0" applyProtection="0"/>
    <xf numFmtId="189" fontId="87" fillId="38" borderId="0"/>
    <xf numFmtId="38" fontId="40" fillId="0" borderId="0" applyFont="0" applyFill="0" applyBorder="0" applyAlignment="0" applyProtection="0"/>
    <xf numFmtId="40" fontId="40"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0" fontId="89" fillId="0" borderId="16"/>
    <xf numFmtId="203" fontId="90" fillId="0" borderId="21"/>
    <xf numFmtId="173" fontId="12" fillId="0" borderId="0" applyFont="0" applyFill="0" applyBorder="0" applyAlignment="0" applyProtection="0"/>
    <xf numFmtId="204" fontId="12" fillId="0" borderId="0" applyFont="0" applyFill="0" applyBorder="0" applyAlignment="0" applyProtection="0"/>
    <xf numFmtId="205" fontId="40" fillId="0" borderId="0" applyFont="0" applyFill="0" applyBorder="0" applyAlignment="0" applyProtection="0"/>
    <xf numFmtId="206" fontId="40" fillId="0" borderId="0" applyFont="0" applyFill="0" applyBorder="0" applyAlignment="0" applyProtection="0"/>
    <xf numFmtId="207" fontId="42" fillId="0" borderId="0" applyFont="0" applyFill="0" applyBorder="0" applyAlignment="0" applyProtection="0"/>
    <xf numFmtId="208" fontId="42" fillId="0" borderId="0" applyFont="0" applyFill="0" applyBorder="0" applyAlignment="0" applyProtection="0"/>
    <xf numFmtId="0" fontId="91" fillId="0" borderId="0" applyNumberFormat="0" applyFont="0" applyFill="0" applyAlignment="0"/>
    <xf numFmtId="174" fontId="92" fillId="39" borderId="0" applyNumberFormat="0" applyBorder="0" applyAlignment="0" applyProtection="0"/>
    <xf numFmtId="0" fontId="71" fillId="0" borderId="1"/>
    <xf numFmtId="0" fontId="71" fillId="0" borderId="1"/>
    <xf numFmtId="0" fontId="44" fillId="0" borderId="0"/>
    <xf numFmtId="0" fontId="44" fillId="0" borderId="0"/>
    <xf numFmtId="0" fontId="71" fillId="0" borderId="1"/>
    <xf numFmtId="37" fontId="93" fillId="0" borderId="0"/>
    <xf numFmtId="0" fontId="94" fillId="0" borderId="1" applyNumberFormat="0" applyFont="0" applyFill="0" applyBorder="0" applyAlignment="0">
      <alignment horizontal="center"/>
    </xf>
    <xf numFmtId="209" fontId="9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0" fillId="0" borderId="0"/>
    <xf numFmtId="0" fontId="18" fillId="0" borderId="0"/>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10" fillId="0" borderId="0"/>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10" fillId="0" borderId="0"/>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10" fillId="0" borderId="0"/>
    <xf numFmtId="0" fontId="96" fillId="0" borderId="0">
      <alignment vertical="top"/>
    </xf>
    <xf numFmtId="0" fontId="10" fillId="0" borderId="0"/>
    <xf numFmtId="0" fontId="10" fillId="0" borderId="0"/>
    <xf numFmtId="0" fontId="10" fillId="0" borderId="0"/>
    <xf numFmtId="0" fontId="10" fillId="0" borderId="0"/>
    <xf numFmtId="0" fontId="10" fillId="0" borderId="0"/>
    <xf numFmtId="174" fontId="12" fillId="0" borderId="0" applyNumberFormat="0" applyFill="0" applyBorder="0" applyAlignment="0" applyProtection="0"/>
    <xf numFmtId="0" fontId="10" fillId="0" borderId="0"/>
    <xf numFmtId="0" fontId="10" fillId="0" borderId="0"/>
    <xf numFmtId="174" fontId="12" fillId="0" borderId="0" applyNumberFormat="0" applyFill="0" applyBorder="0" applyAlignment="0" applyProtection="0"/>
    <xf numFmtId="0" fontId="10" fillId="0" borderId="0"/>
    <xf numFmtId="174" fontId="12" fillId="0" borderId="0" applyNumberFormat="0" applyFill="0" applyBorder="0" applyAlignment="0" applyProtection="0"/>
    <xf numFmtId="0" fontId="10" fillId="0" borderId="0"/>
    <xf numFmtId="174" fontId="12" fillId="0" borderId="0" applyNumberFormat="0" applyFill="0" applyBorder="0" applyAlignment="0" applyProtection="0"/>
    <xf numFmtId="0" fontId="12" fillId="0" borderId="0"/>
    <xf numFmtId="0" fontId="41" fillId="0" borderId="0"/>
    <xf numFmtId="0" fontId="10" fillId="0" borderId="0"/>
    <xf numFmtId="0" fontId="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174" fontId="10" fillId="0" borderId="0"/>
    <xf numFmtId="0" fontId="10" fillId="0" borderId="0"/>
    <xf numFmtId="174"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174" fontId="10" fillId="0" borderId="0"/>
    <xf numFmtId="0" fontId="12"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2"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2" fillId="0" borderId="0"/>
    <xf numFmtId="0" fontId="10" fillId="0" borderId="0"/>
    <xf numFmtId="174"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2" fillId="0" borderId="0"/>
    <xf numFmtId="0" fontId="10" fillId="0" borderId="0"/>
    <xf numFmtId="174" fontId="10" fillId="0" borderId="0"/>
    <xf numFmtId="0" fontId="12"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40" fontId="56" fillId="0" borderId="0">
      <alignment horizontal="right"/>
    </xf>
    <xf numFmtId="40" fontId="97" fillId="0" borderId="0">
      <alignment horizontal="center" wrapText="1"/>
    </xf>
    <xf numFmtId="174" fontId="41" fillId="36" borderId="22" applyNumberFormat="0" applyFont="0" applyAlignment="0" applyProtection="0"/>
    <xf numFmtId="0" fontId="10" fillId="3" borderId="7" applyNumberFormat="0" applyFont="0" applyAlignment="0" applyProtection="0"/>
    <xf numFmtId="0" fontId="10" fillId="3" borderId="7" applyNumberFormat="0" applyFont="0" applyAlignment="0" applyProtection="0"/>
    <xf numFmtId="175" fontId="56" fillId="0" borderId="0" applyBorder="0" applyAlignment="0"/>
    <xf numFmtId="0" fontId="98" fillId="0" borderId="0"/>
    <xf numFmtId="210" fontId="42" fillId="0" borderId="0" applyFont="0" applyFill="0" applyBorder="0" applyAlignment="0" applyProtection="0"/>
    <xf numFmtId="211" fontId="42" fillId="0" borderId="0" applyFont="0" applyFill="0" applyBorder="0" applyAlignment="0" applyProtection="0"/>
    <xf numFmtId="0" fontId="12" fillId="0" borderId="0" applyFont="0" applyFill="0" applyBorder="0" applyAlignment="0" applyProtection="0"/>
    <xf numFmtId="0" fontId="44" fillId="0" borderId="0"/>
    <xf numFmtId="174" fontId="99" fillId="16" borderId="23" applyNumberFormat="0" applyAlignment="0" applyProtection="0"/>
    <xf numFmtId="14" fontId="56" fillId="0" borderId="0">
      <alignment horizontal="center" wrapText="1"/>
      <protection locked="0"/>
    </xf>
    <xf numFmtId="212"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quotePrefix="1" applyFont="0" applyFill="0" applyBorder="0" applyAlignment="0">
      <protection locked="0"/>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1" fillId="0" borderId="0" applyFont="0" applyFill="0" applyBorder="0" applyAlignment="0" applyProtection="0"/>
    <xf numFmtId="9" fontId="10" fillId="0" borderId="0" applyFont="0" applyFill="0" applyBorder="0" applyAlignment="0" applyProtection="0"/>
    <xf numFmtId="9" fontId="41" fillId="0" borderId="0" applyFont="0" applyFill="0" applyBorder="0" applyAlignment="0" applyProtection="0"/>
    <xf numFmtId="9" fontId="10" fillId="0" borderId="0" applyFont="0" applyFill="0" applyBorder="0" applyAlignment="0" applyProtection="0"/>
    <xf numFmtId="9" fontId="1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0" fillId="0" borderId="24" applyNumberFormat="0" applyBorder="0"/>
    <xf numFmtId="164" fontId="100" fillId="0" borderId="0"/>
    <xf numFmtId="0" fontId="40" fillId="0" borderId="0" applyNumberFormat="0" applyFont="0" applyFill="0" applyBorder="0" applyAlignment="0" applyProtection="0">
      <alignment horizontal="left"/>
    </xf>
    <xf numFmtId="38" fontId="31" fillId="16" borderId="25" applyFill="0">
      <alignment horizontal="right"/>
    </xf>
    <xf numFmtId="0" fontId="31" fillId="0" borderId="25" applyNumberFormat="0" applyFill="0" applyAlignment="0">
      <alignment horizontal="left" indent="7"/>
    </xf>
    <xf numFmtId="0" fontId="101" fillId="0" borderId="25" applyFill="0">
      <alignment horizontal="left" indent="8"/>
    </xf>
    <xf numFmtId="175" fontId="60" fillId="26" borderId="0" applyFill="0">
      <alignment horizontal="right"/>
    </xf>
    <xf numFmtId="0" fontId="60" fillId="40" borderId="0" applyNumberFormat="0">
      <alignment horizontal="right"/>
    </xf>
    <xf numFmtId="0" fontId="102" fillId="26" borderId="15" applyFill="0"/>
    <xf numFmtId="0" fontId="44" fillId="41" borderId="15" applyFill="0" applyBorder="0"/>
    <xf numFmtId="175" fontId="44" fillId="36" borderId="26" applyFill="0"/>
    <xf numFmtId="0" fontId="31" fillId="0" borderId="27" applyNumberFormat="0" applyAlignment="0"/>
    <xf numFmtId="0" fontId="102" fillId="0" borderId="0" applyFill="0">
      <alignment horizontal="left" indent="1"/>
    </xf>
    <xf numFmtId="0" fontId="103" fillId="36" borderId="0" applyFill="0">
      <alignment horizontal="left" indent="1"/>
    </xf>
    <xf numFmtId="175" fontId="31" fillId="22" borderId="26" applyFill="0"/>
    <xf numFmtId="0" fontId="31" fillId="0" borderId="26" applyNumberFormat="0" applyAlignment="0"/>
    <xf numFmtId="0" fontId="102" fillId="0" borderId="0" applyFill="0">
      <alignment horizontal="left" indent="2"/>
    </xf>
    <xf numFmtId="0" fontId="104" fillId="22" borderId="0" applyFill="0">
      <alignment horizontal="left" indent="2"/>
    </xf>
    <xf numFmtId="175" fontId="31" fillId="0" borderId="26" applyFill="0"/>
    <xf numFmtId="0" fontId="56" fillId="0" borderId="26" applyNumberFormat="0" applyAlignment="0"/>
    <xf numFmtId="0" fontId="105" fillId="0" borderId="0">
      <alignment horizontal="left" indent="3"/>
    </xf>
    <xf numFmtId="0" fontId="106" fillId="0" borderId="0" applyFill="0">
      <alignment horizontal="left" indent="3"/>
    </xf>
    <xf numFmtId="38" fontId="31" fillId="0" borderId="0" applyFill="0"/>
    <xf numFmtId="0" fontId="12" fillId="0" borderId="26" applyNumberFormat="0" applyFont="0" applyAlignment="0"/>
    <xf numFmtId="0" fontId="105" fillId="0" borderId="0">
      <alignment horizontal="left" indent="4"/>
    </xf>
    <xf numFmtId="0" fontId="31" fillId="0" borderId="0" applyFill="0" applyProtection="0">
      <alignment horizontal="left" indent="4"/>
    </xf>
    <xf numFmtId="38" fontId="31" fillId="0" borderId="0" applyFill="0"/>
    <xf numFmtId="0" fontId="31" fillId="0" borderId="0" applyNumberFormat="0" applyAlignment="0"/>
    <xf numFmtId="0" fontId="105" fillId="0" borderId="0">
      <alignment horizontal="left" indent="5"/>
    </xf>
    <xf numFmtId="0" fontId="31" fillId="0" borderId="0" applyFill="0">
      <alignment horizontal="left" indent="5"/>
    </xf>
    <xf numFmtId="175" fontId="31" fillId="0" borderId="0" applyFill="0"/>
    <xf numFmtId="0" fontId="44" fillId="0" borderId="0" applyNumberFormat="0" applyFill="0" applyAlignment="0"/>
    <xf numFmtId="0" fontId="107" fillId="0" borderId="0" applyFill="0">
      <alignment horizontal="left" indent="6"/>
    </xf>
    <xf numFmtId="0" fontId="31" fillId="0" borderId="0" applyFill="0">
      <alignment horizontal="left" indent="6"/>
    </xf>
    <xf numFmtId="213" fontId="12" fillId="0" borderId="0" applyNumberFormat="0" applyFill="0" applyBorder="0" applyAlignment="0" applyProtection="0">
      <alignment horizontal="left"/>
    </xf>
    <xf numFmtId="214" fontId="108" fillId="0" borderId="0" applyFont="0" applyFill="0" applyBorder="0" applyAlignment="0" applyProtection="0"/>
    <xf numFmtId="0" fontId="40" fillId="0" borderId="0" applyFont="0" applyFill="0" applyBorder="0" applyAlignment="0" applyProtection="0"/>
    <xf numFmtId="0" fontId="12" fillId="0" borderId="0"/>
    <xf numFmtId="215" fontId="71" fillId="0" borderId="0" applyFont="0" applyFill="0" applyBorder="0" applyAlignment="0" applyProtection="0"/>
    <xf numFmtId="179" fontId="42" fillId="0" borderId="0" applyFont="0" applyFill="0" applyBorder="0" applyAlignment="0" applyProtection="0"/>
    <xf numFmtId="166" fontId="42" fillId="0" borderId="0" applyFont="0" applyFill="0" applyBorder="0" applyAlignment="0" applyProtection="0"/>
    <xf numFmtId="0" fontId="89" fillId="0" borderId="0"/>
    <xf numFmtId="40" fontId="109" fillId="0" borderId="0" applyBorder="0">
      <alignment horizontal="right"/>
    </xf>
    <xf numFmtId="3" fontId="50" fillId="0" borderId="0" applyFill="0" applyBorder="0" applyAlignment="0" applyProtection="0">
      <alignment horizontal="right"/>
    </xf>
    <xf numFmtId="216" fontId="71" fillId="0" borderId="3">
      <alignment horizontal="right" vertical="center"/>
    </xf>
    <xf numFmtId="216" fontId="71" fillId="0" borderId="3">
      <alignment horizontal="right" vertical="center"/>
    </xf>
    <xf numFmtId="216" fontId="71" fillId="0" borderId="3">
      <alignment horizontal="right" vertical="center"/>
    </xf>
    <xf numFmtId="217" fontId="71" fillId="0" borderId="3">
      <alignment horizontal="center"/>
    </xf>
    <xf numFmtId="0" fontId="110" fillId="0" borderId="0">
      <alignment vertical="center" wrapText="1"/>
      <protection locked="0"/>
    </xf>
    <xf numFmtId="4" fontId="111" fillId="0" borderId="0"/>
    <xf numFmtId="3" fontId="112" fillId="0" borderId="28" applyNumberFormat="0" applyBorder="0" applyAlignment="0"/>
    <xf numFmtId="0" fontId="113" fillId="0" borderId="0" applyFont="0">
      <alignment horizontal="centerContinuous"/>
    </xf>
    <xf numFmtId="0" fontId="114" fillId="0" borderId="0" applyFill="0" applyBorder="0" applyProtection="0">
      <alignment horizontal="left" vertical="top"/>
    </xf>
    <xf numFmtId="174" fontId="115" fillId="0" borderId="0" applyNumberFormat="0" applyFill="0" applyBorder="0" applyAlignment="0" applyProtection="0"/>
    <xf numFmtId="0" fontId="12" fillId="0" borderId="9" applyNumberFormat="0" applyFont="0" applyFill="0" applyAlignment="0" applyProtection="0"/>
    <xf numFmtId="174" fontId="116" fillId="0" borderId="29" applyNumberFormat="0" applyFill="0" applyAlignment="0" applyProtection="0"/>
    <xf numFmtId="0" fontId="12" fillId="0" borderId="9" applyNumberFormat="0" applyFont="0" applyFill="0" applyAlignment="0" applyProtection="0"/>
    <xf numFmtId="0" fontId="12" fillId="0" borderId="9" applyNumberFormat="0" applyFont="0" applyFill="0" applyAlignment="0" applyProtection="0"/>
    <xf numFmtId="207" fontId="71" fillId="0" borderId="0"/>
    <xf numFmtId="218" fontId="71" fillId="0" borderId="1"/>
    <xf numFmtId="0" fontId="117" fillId="42" borderId="1">
      <alignment horizontal="left" vertical="center"/>
    </xf>
    <xf numFmtId="164" fontId="118" fillId="0" borderId="5">
      <alignment horizontal="left" vertical="top"/>
    </xf>
    <xf numFmtId="164" fontId="43" fillId="0" borderId="30">
      <alignment horizontal="left" vertical="top"/>
    </xf>
    <xf numFmtId="164" fontId="43" fillId="0" borderId="30">
      <alignment horizontal="left" vertical="top"/>
    </xf>
    <xf numFmtId="0" fontId="119" fillId="0" borderId="30">
      <alignment horizontal="left" vertical="center"/>
    </xf>
    <xf numFmtId="219" fontId="12" fillId="0" borderId="0" applyFont="0" applyFill="0" applyBorder="0" applyAlignment="0" applyProtection="0"/>
    <xf numFmtId="220" fontId="12" fillId="0" borderId="0" applyFont="0" applyFill="0" applyBorder="0" applyAlignment="0" applyProtection="0"/>
    <xf numFmtId="174" fontId="120" fillId="0" borderId="0" applyNumberFormat="0" applyFill="0" applyBorder="0" applyAlignment="0" applyProtection="0"/>
    <xf numFmtId="0" fontId="121" fillId="0" borderId="0">
      <alignment vertical="center"/>
    </xf>
    <xf numFmtId="166" fontId="122" fillId="0" borderId="0" applyFont="0" applyFill="0" applyBorder="0" applyAlignment="0" applyProtection="0"/>
    <xf numFmtId="168" fontId="122" fillId="0" borderId="0" applyFont="0" applyFill="0" applyBorder="0" applyAlignment="0" applyProtection="0"/>
    <xf numFmtId="0" fontId="122" fillId="0" borderId="0"/>
    <xf numFmtId="0" fontId="123" fillId="0" borderId="0" applyFont="0" applyFill="0" applyBorder="0" applyAlignment="0" applyProtection="0"/>
    <xf numFmtId="0" fontId="123" fillId="0" borderId="0" applyFont="0" applyFill="0" applyBorder="0" applyAlignment="0" applyProtection="0"/>
    <xf numFmtId="0" fontId="50" fillId="0" borderId="0">
      <alignment vertical="center"/>
    </xf>
    <xf numFmtId="40" fontId="124" fillId="0" borderId="0" applyFont="0" applyFill="0" applyBorder="0" applyAlignment="0" applyProtection="0"/>
    <xf numFmtId="38" fontId="124" fillId="0" borderId="0" applyFont="0" applyFill="0" applyBorder="0" applyAlignment="0" applyProtection="0"/>
    <xf numFmtId="0" fontId="124" fillId="0" borderId="0" applyFont="0" applyFill="0" applyBorder="0" applyAlignment="0" applyProtection="0"/>
    <xf numFmtId="0" fontId="124" fillId="0" borderId="0" applyFont="0" applyFill="0" applyBorder="0" applyAlignment="0" applyProtection="0"/>
    <xf numFmtId="9" fontId="125" fillId="0" borderId="0" applyBorder="0" applyAlignment="0" applyProtection="0"/>
    <xf numFmtId="0" fontId="126" fillId="0" borderId="0"/>
    <xf numFmtId="221" fontId="127" fillId="0" borderId="0" applyFont="0" applyFill="0" applyBorder="0" applyAlignment="0" applyProtection="0"/>
    <xf numFmtId="222" fontId="12" fillId="0" borderId="0" applyFont="0" applyFill="0" applyBorder="0" applyAlignment="0" applyProtection="0"/>
    <xf numFmtId="0" fontId="128" fillId="0" borderId="0" applyFont="0" applyFill="0" applyBorder="0" applyAlignment="0" applyProtection="0"/>
    <xf numFmtId="0" fontId="128" fillId="0" borderId="0" applyFont="0" applyFill="0" applyBorder="0" applyAlignment="0" applyProtection="0"/>
    <xf numFmtId="166" fontId="12" fillId="0" borderId="0" applyFont="0" applyFill="0" applyBorder="0" applyAlignment="0" applyProtection="0"/>
    <xf numFmtId="168" fontId="12" fillId="0" borderId="0" applyFont="0" applyFill="0" applyBorder="0" applyAlignment="0" applyProtection="0"/>
    <xf numFmtId="0" fontId="129" fillId="0" borderId="0"/>
    <xf numFmtId="0" fontId="91" fillId="0" borderId="0"/>
    <xf numFmtId="187" fontId="130" fillId="0" borderId="0" applyFont="0" applyFill="0" applyBorder="0" applyAlignment="0" applyProtection="0"/>
    <xf numFmtId="41" fontId="35" fillId="0" borderId="0" applyFont="0" applyFill="0" applyBorder="0" applyAlignment="0" applyProtection="0"/>
    <xf numFmtId="43" fontId="35" fillId="0" borderId="0" applyFont="0" applyFill="0" applyBorder="0" applyAlignment="0" applyProtection="0"/>
    <xf numFmtId="0" fontId="130" fillId="0" borderId="0"/>
    <xf numFmtId="186" fontId="12" fillId="0" borderId="0" applyFont="0" applyFill="0" applyBorder="0" applyAlignment="0" applyProtection="0"/>
    <xf numFmtId="185" fontId="12" fillId="0" borderId="0" applyFont="0" applyFill="0" applyBorder="0" applyAlignment="0" applyProtection="0"/>
    <xf numFmtId="0" fontId="131" fillId="0" borderId="0"/>
    <xf numFmtId="173" fontId="35" fillId="0" borderId="0" applyFont="0" applyFill="0" applyBorder="0" applyAlignment="0" applyProtection="0"/>
    <xf numFmtId="205" fontId="37" fillId="0" borderId="0" applyFont="0" applyFill="0" applyBorder="0" applyAlignment="0" applyProtection="0"/>
    <xf numFmtId="204" fontId="35" fillId="0" borderId="0" applyFont="0" applyFill="0" applyBorder="0" applyAlignment="0" applyProtection="0"/>
    <xf numFmtId="168" fontId="12" fillId="0" borderId="0" applyFont="0" applyFill="0" applyBorder="0" applyAlignment="0" applyProtection="0"/>
    <xf numFmtId="166" fontId="12" fillId="0" borderId="0" applyFont="0" applyFill="0" applyBorder="0" applyAlignment="0" applyProtection="0"/>
    <xf numFmtId="0" fontId="132" fillId="0" borderId="0" applyNumberFormat="0" applyFill="0" applyBorder="0" applyAlignment="0" applyProtection="0"/>
    <xf numFmtId="0" fontId="133" fillId="0" borderId="33" applyNumberFormat="0" applyFill="0" applyAlignment="0" applyProtection="0"/>
    <xf numFmtId="0" fontId="134" fillId="0" borderId="34" applyNumberFormat="0" applyFill="0" applyAlignment="0" applyProtection="0"/>
    <xf numFmtId="0" fontId="135" fillId="0" borderId="35" applyNumberFormat="0" applyFill="0" applyAlignment="0" applyProtection="0"/>
    <xf numFmtId="0" fontId="135" fillId="0" borderId="0" applyNumberFormat="0" applyFill="0" applyBorder="0" applyAlignment="0" applyProtection="0"/>
    <xf numFmtId="0" fontId="136" fillId="43" borderId="0" applyNumberFormat="0" applyBorder="0" applyAlignment="0" applyProtection="0"/>
    <xf numFmtId="0" fontId="137" fillId="44" borderId="0" applyNumberFormat="0" applyBorder="0" applyAlignment="0" applyProtection="0"/>
    <xf numFmtId="0" fontId="138" fillId="45" borderId="0" applyNumberFormat="0" applyBorder="0" applyAlignment="0" applyProtection="0"/>
    <xf numFmtId="0" fontId="139" fillId="46" borderId="36" applyNumberFormat="0" applyAlignment="0" applyProtection="0"/>
    <xf numFmtId="0" fontId="140" fillId="47" borderId="37" applyNumberFormat="0" applyAlignment="0" applyProtection="0"/>
    <xf numFmtId="0" fontId="141" fillId="47" borderId="36" applyNumberFormat="0" applyAlignment="0" applyProtection="0"/>
    <xf numFmtId="0" fontId="142" fillId="0" borderId="38" applyNumberFormat="0" applyFill="0" applyAlignment="0" applyProtection="0"/>
    <xf numFmtId="0" fontId="143" fillId="48" borderId="39" applyNumberFormat="0" applyAlignment="0" applyProtection="0"/>
    <xf numFmtId="0" fontId="28" fillId="0" borderId="0" applyNumberFormat="0" applyFill="0" applyBorder="0" applyAlignment="0" applyProtection="0"/>
    <xf numFmtId="0" fontId="144" fillId="0" borderId="0" applyNumberFormat="0" applyFill="0" applyBorder="0" applyAlignment="0" applyProtection="0"/>
    <xf numFmtId="0" fontId="23" fillId="0" borderId="40" applyNumberFormat="0" applyFill="0" applyAlignment="0" applyProtection="0"/>
    <xf numFmtId="0" fontId="145" fillId="49"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145" fillId="50" borderId="0" applyNumberFormat="0" applyBorder="0" applyAlignment="0" applyProtection="0"/>
    <xf numFmtId="0" fontId="145" fillId="51"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145" fillId="52" borderId="0" applyNumberFormat="0" applyBorder="0" applyAlignment="0" applyProtection="0"/>
    <xf numFmtId="0" fontId="145" fillId="53"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145" fillId="54" borderId="0" applyNumberFormat="0" applyBorder="0" applyAlignment="0" applyProtection="0"/>
    <xf numFmtId="0" fontId="145" fillId="55"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45" fillId="56" borderId="0" applyNumberFormat="0" applyBorder="0" applyAlignment="0" applyProtection="0"/>
    <xf numFmtId="0" fontId="145" fillId="57"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45" fillId="58" borderId="0" applyNumberFormat="0" applyBorder="0" applyAlignment="0" applyProtection="0"/>
    <xf numFmtId="0" fontId="145" fillId="5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5" fillId="60" borderId="0" applyNumberFormat="0" applyBorder="0" applyAlignment="0" applyProtection="0"/>
    <xf numFmtId="0" fontId="96" fillId="0" borderId="0">
      <alignment vertical="top"/>
    </xf>
    <xf numFmtId="0" fontId="9" fillId="3" borderId="7" applyNumberFormat="0" applyFont="0" applyAlignment="0" applyProtection="0"/>
    <xf numFmtId="0" fontId="8" fillId="0" borderId="0"/>
    <xf numFmtId="169" fontId="8" fillId="0" borderId="0" applyFont="0" applyFill="0" applyBorder="0" applyAlignment="0" applyProtection="0"/>
    <xf numFmtId="0" fontId="96" fillId="0" borderId="0">
      <alignment vertical="top"/>
    </xf>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3" borderId="7" applyNumberFormat="0" applyFont="0" applyAlignment="0" applyProtection="0"/>
    <xf numFmtId="0" fontId="96" fillId="0" borderId="0">
      <alignment vertical="top"/>
    </xf>
    <xf numFmtId="0" fontId="96" fillId="0" borderId="0">
      <alignment vertical="top"/>
    </xf>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3" borderId="7" applyNumberFormat="0" applyFont="0" applyAlignment="0" applyProtection="0"/>
    <xf numFmtId="0" fontId="96" fillId="0" borderId="0">
      <alignment vertical="top"/>
    </xf>
    <xf numFmtId="0" fontId="96" fillId="0" borderId="0">
      <alignment vertical="top"/>
    </xf>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3" borderId="7" applyNumberFormat="0" applyFont="0" applyAlignment="0" applyProtection="0"/>
    <xf numFmtId="0" fontId="96" fillId="0" borderId="0">
      <alignment vertical="top"/>
    </xf>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3" borderId="7" applyNumberFormat="0" applyFont="0" applyAlignment="0" applyProtection="0"/>
    <xf numFmtId="0" fontId="96" fillId="0" borderId="0">
      <alignment vertical="top"/>
    </xf>
    <xf numFmtId="0" fontId="96" fillId="0" borderId="0">
      <alignment vertical="top"/>
    </xf>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96" fillId="0" borderId="0">
      <alignment vertical="top"/>
    </xf>
    <xf numFmtId="0" fontId="96" fillId="0" borderId="0">
      <alignment vertical="top"/>
    </xf>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3" borderId="7" applyNumberFormat="0" applyFont="0" applyAlignment="0" applyProtection="0"/>
    <xf numFmtId="0" fontId="2" fillId="0" borderId="0"/>
    <xf numFmtId="0" fontId="146" fillId="0" borderId="0" applyNumberFormat="0" applyFill="0" applyBorder="0" applyAlignment="0" applyProtection="0"/>
    <xf numFmtId="0" fontId="156" fillId="0" borderId="0">
      <alignment vertical="top"/>
    </xf>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3" borderId="7" applyNumberFormat="0" applyFont="0" applyAlignment="0" applyProtection="0"/>
    <xf numFmtId="0" fontId="157" fillId="0" borderId="0" applyNumberFormat="0" applyFill="0" applyBorder="0" applyAlignment="0" applyProtection="0"/>
    <xf numFmtId="0" fontId="156" fillId="0" borderId="0">
      <alignment vertical="top"/>
    </xf>
    <xf numFmtId="169" fontId="1" fillId="0" borderId="0" applyFont="0" applyFill="0" applyBorder="0" applyAlignment="0" applyProtection="0"/>
    <xf numFmtId="169" fontId="1" fillId="0" borderId="0" applyFont="0" applyFill="0" applyBorder="0" applyAlignment="0" applyProtection="0"/>
    <xf numFmtId="0" fontId="12" fillId="0" borderId="0"/>
    <xf numFmtId="43" fontId="12" fillId="0" borderId="0" quotePrefix="1" applyFont="0" applyFill="0" applyBorder="0" applyAlignment="0">
      <protection locked="0"/>
    </xf>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2" fillId="0" borderId="0" quotePrefix="1" applyFont="0" applyFill="0" applyBorder="0" applyAlignment="0">
      <protection locked="0"/>
    </xf>
    <xf numFmtId="43"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41" fontId="31" fillId="0" borderId="0" applyAlignment="0"/>
    <xf numFmtId="41"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174"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7" applyNumberFormat="0" applyFont="0" applyAlignment="0" applyProtection="0"/>
    <xf numFmtId="0" fontId="1" fillId="3" borderId="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2" fillId="0" borderId="0" quotePrefix="1" applyFont="0" applyFill="0" applyBorder="0" applyAlignment="0">
      <protection locked="0"/>
    </xf>
    <xf numFmtId="0" fontId="12" fillId="0" borderId="0"/>
    <xf numFmtId="0" fontId="1" fillId="3" borderId="7" applyNumberFormat="0" applyFont="0" applyAlignment="0" applyProtection="0"/>
    <xf numFmtId="0" fontId="1" fillId="0" borderId="0"/>
    <xf numFmtId="43" fontId="1" fillId="0" borderId="0" applyFont="0" applyFill="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3" borderId="7" applyNumberFormat="0" applyFont="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3" borderId="7" applyNumberFormat="0" applyFont="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3" borderId="7" applyNumberFormat="0" applyFont="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3" borderId="7" applyNumberFormat="0" applyFont="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3" borderId="7" applyNumberFormat="0" applyFont="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3" borderId="7" applyNumberFormat="0" applyFont="0" applyAlignment="0" applyProtection="0"/>
    <xf numFmtId="0" fontId="1" fillId="0" borderId="0"/>
    <xf numFmtId="0" fontId="96" fillId="0" borderId="0">
      <alignment vertical="top"/>
    </xf>
    <xf numFmtId="0" fontId="96" fillId="0" borderId="0">
      <alignment vertical="top"/>
    </xf>
  </cellStyleXfs>
  <cellXfs count="599">
    <xf numFmtId="0" fontId="0" fillId="0" borderId="0" xfId="0"/>
    <xf numFmtId="0" fontId="16" fillId="2" borderId="0" xfId="0" applyFont="1" applyFill="1"/>
    <xf numFmtId="10" fontId="16" fillId="2" borderId="1" xfId="30" applyNumberFormat="1" applyFont="1" applyFill="1" applyBorder="1" applyAlignment="1">
      <alignment horizontal="left" vertical="center" wrapText="1"/>
    </xf>
    <xf numFmtId="49" fontId="16" fillId="2" borderId="1" xfId="30" applyNumberFormat="1" applyFont="1" applyFill="1" applyBorder="1" applyAlignment="1">
      <alignment horizontal="center" vertical="center" wrapText="1"/>
    </xf>
    <xf numFmtId="49" fontId="16" fillId="2" borderId="1" xfId="30" applyNumberFormat="1" applyFont="1" applyFill="1" applyBorder="1" applyAlignment="1">
      <alignment horizontal="left" vertical="center" wrapText="1"/>
    </xf>
    <xf numFmtId="14" fontId="15" fillId="2" borderId="1" xfId="30" applyNumberFormat="1" applyFont="1" applyFill="1" applyBorder="1" applyAlignment="1">
      <alignment horizontal="left" vertical="center" wrapText="1"/>
    </xf>
    <xf numFmtId="10" fontId="15" fillId="2" borderId="1" xfId="30" applyNumberFormat="1" applyFont="1" applyFill="1" applyBorder="1" applyAlignment="1">
      <alignment horizontal="left" vertical="center" wrapText="1"/>
    </xf>
    <xf numFmtId="0" fontId="20" fillId="2" borderId="0" xfId="0" applyFont="1" applyFill="1" applyAlignment="1">
      <alignment vertical="center"/>
    </xf>
    <xf numFmtId="0" fontId="20" fillId="2" borderId="0" xfId="0" applyFont="1" applyFill="1" applyAlignment="1">
      <alignment horizontal="center" vertical="center"/>
    </xf>
    <xf numFmtId="0" fontId="21" fillId="2" borderId="0" xfId="0" applyFont="1" applyFill="1" applyAlignment="1">
      <alignment vertical="center"/>
    </xf>
    <xf numFmtId="49" fontId="16" fillId="2" borderId="1" xfId="49" applyNumberFormat="1" applyFont="1" applyFill="1" applyBorder="1" applyAlignment="1">
      <alignment horizontal="center" vertical="center" wrapText="1"/>
    </xf>
    <xf numFmtId="49" fontId="16" fillId="2" borderId="1" xfId="49" applyNumberFormat="1" applyFont="1" applyFill="1" applyBorder="1" applyAlignment="1">
      <alignment horizontal="left" vertical="center" wrapText="1"/>
    </xf>
    <xf numFmtId="0" fontId="15" fillId="2" borderId="0" xfId="43" applyFont="1" applyFill="1" applyAlignment="1">
      <alignment vertical="center"/>
    </xf>
    <xf numFmtId="15" fontId="16" fillId="2" borderId="0" xfId="48" applyNumberFormat="1" applyFont="1" applyFill="1" applyAlignment="1">
      <alignment horizontal="left" vertical="center" wrapText="1"/>
    </xf>
    <xf numFmtId="49" fontId="16" fillId="2" borderId="1" xfId="19" applyNumberFormat="1" applyFont="1" applyFill="1" applyBorder="1" applyAlignment="1">
      <alignment horizontal="left" vertical="center" wrapText="1"/>
    </xf>
    <xf numFmtId="49" fontId="15" fillId="2" borderId="1" xfId="19" applyNumberFormat="1" applyFont="1" applyFill="1" applyBorder="1" applyAlignment="1">
      <alignment horizontal="left" vertical="center" wrapText="1"/>
    </xf>
    <xf numFmtId="0" fontId="14" fillId="2" borderId="0" xfId="0" applyFont="1" applyFill="1" applyAlignment="1">
      <alignment horizontal="center" vertical="center"/>
    </xf>
    <xf numFmtId="0" fontId="14" fillId="2" borderId="0" xfId="48" applyFont="1" applyFill="1" applyAlignment="1">
      <alignment horizontal="center" vertical="center"/>
    </xf>
    <xf numFmtId="0" fontId="16" fillId="2" borderId="0" xfId="48" applyFont="1" applyFill="1" applyAlignment="1">
      <alignment horizontal="left" vertical="center" wrapText="1"/>
    </xf>
    <xf numFmtId="0" fontId="12" fillId="2" borderId="0" xfId="0" applyFont="1" applyFill="1"/>
    <xf numFmtId="0" fontId="15" fillId="2" borderId="0" xfId="0" applyFont="1" applyFill="1"/>
    <xf numFmtId="170" fontId="16" fillId="2" borderId="0" xfId="1" applyNumberFormat="1" applyFont="1" applyFill="1" applyBorder="1">
      <protection locked="0"/>
    </xf>
    <xf numFmtId="170" fontId="15" fillId="2" borderId="0" xfId="1" applyNumberFormat="1" applyFont="1" applyFill="1" applyBorder="1">
      <protection locked="0"/>
    </xf>
    <xf numFmtId="0" fontId="16" fillId="2" borderId="2" xfId="0" applyFont="1" applyFill="1" applyBorder="1"/>
    <xf numFmtId="170" fontId="16" fillId="2" borderId="2" xfId="1" applyNumberFormat="1" applyFont="1" applyFill="1" applyBorder="1">
      <protection locked="0"/>
    </xf>
    <xf numFmtId="0" fontId="25" fillId="2" borderId="0" xfId="30" applyFont="1" applyFill="1" applyAlignment="1">
      <alignment horizontal="center"/>
    </xf>
    <xf numFmtId="0" fontId="25" fillId="2" borderId="0" xfId="30" applyFont="1" applyFill="1"/>
    <xf numFmtId="0" fontId="16" fillId="2" borderId="0" xfId="30" applyFont="1" applyFill="1"/>
    <xf numFmtId="170" fontId="16" fillId="2" borderId="0" xfId="1" applyNumberFormat="1" applyFont="1" applyFill="1">
      <protection locked="0"/>
    </xf>
    <xf numFmtId="170" fontId="15" fillId="2" borderId="0" xfId="1" applyNumberFormat="1" applyFont="1" applyFill="1">
      <protection locked="0"/>
    </xf>
    <xf numFmtId="0" fontId="14" fillId="2" borderId="0" xfId="0" applyFont="1" applyFill="1"/>
    <xf numFmtId="170" fontId="14" fillId="2" borderId="0" xfId="1" applyNumberFormat="1" applyFont="1" applyFill="1">
      <protection locked="0"/>
    </xf>
    <xf numFmtId="0" fontId="15" fillId="2" borderId="1" xfId="19" applyFont="1" applyFill="1" applyBorder="1" applyAlignment="1">
      <alignment horizontal="center" vertical="center" wrapText="1"/>
    </xf>
    <xf numFmtId="0" fontId="15" fillId="2" borderId="3" xfId="19" applyFont="1" applyFill="1" applyBorder="1" applyAlignment="1">
      <alignment horizontal="center" vertical="center" wrapText="1"/>
    </xf>
    <xf numFmtId="0" fontId="15" fillId="2" borderId="6" xfId="19" applyFont="1" applyFill="1" applyBorder="1" applyAlignment="1">
      <alignment horizontal="center" vertical="center" wrapText="1"/>
    </xf>
    <xf numFmtId="0" fontId="15" fillId="2" borderId="6" xfId="19" applyFont="1" applyFill="1" applyBorder="1" applyAlignment="1">
      <alignment horizontal="left" vertical="center" wrapText="1"/>
    </xf>
    <xf numFmtId="0" fontId="15" fillId="2" borderId="32" xfId="19" applyFont="1" applyFill="1" applyBorder="1" applyAlignment="1">
      <alignment horizontal="center" vertical="center" wrapText="1"/>
    </xf>
    <xf numFmtId="170" fontId="60" fillId="2" borderId="0" xfId="6" applyNumberFormat="1" applyFont="1" applyFill="1" applyAlignment="1" applyProtection="1">
      <alignment horizontal="center" vertical="center"/>
      <protection locked="0"/>
    </xf>
    <xf numFmtId="0" fontId="16" fillId="2" borderId="0" xfId="43" applyFont="1" applyFill="1" applyAlignment="1">
      <alignment vertical="center"/>
    </xf>
    <xf numFmtId="0" fontId="14" fillId="2" borderId="0" xfId="43" applyFont="1" applyFill="1" applyAlignment="1">
      <alignment vertical="center"/>
    </xf>
    <xf numFmtId="0" fontId="15" fillId="2" borderId="8" xfId="43" applyFont="1" applyFill="1" applyBorder="1" applyAlignment="1">
      <alignment vertical="center"/>
    </xf>
    <xf numFmtId="0" fontId="15" fillId="2" borderId="8" xfId="43" applyFont="1" applyFill="1" applyBorder="1" applyAlignment="1">
      <alignment horizontal="right" vertical="center"/>
    </xf>
    <xf numFmtId="0" fontId="15" fillId="2" borderId="0" xfId="43" applyFont="1" applyFill="1" applyAlignment="1">
      <alignment horizontal="right" vertical="center"/>
    </xf>
    <xf numFmtId="170" fontId="15" fillId="2" borderId="0" xfId="237" applyNumberFormat="1" applyFont="1" applyFill="1" applyBorder="1" applyAlignment="1">
      <alignment horizontal="right" vertical="center"/>
    </xf>
    <xf numFmtId="0" fontId="15" fillId="2" borderId="0" xfId="422" applyFont="1" applyFill="1" applyAlignment="1">
      <alignment horizontal="right" vertical="center"/>
    </xf>
    <xf numFmtId="170" fontId="15" fillId="2" borderId="0" xfId="237" applyNumberFormat="1" applyFont="1" applyFill="1" applyAlignment="1">
      <alignment horizontal="right" vertical="center"/>
    </xf>
    <xf numFmtId="0" fontId="16" fillId="2" borderId="0" xfId="422" applyFont="1" applyFill="1" applyAlignment="1">
      <alignment horizontal="right" vertical="center"/>
    </xf>
    <xf numFmtId="0" fontId="16" fillId="2" borderId="0" xfId="422" applyFont="1" applyFill="1" applyAlignment="1">
      <alignment vertical="center"/>
    </xf>
    <xf numFmtId="170" fontId="15" fillId="2" borderId="0" xfId="237" applyNumberFormat="1" applyFont="1" applyFill="1" applyAlignment="1">
      <alignment horizontal="center" wrapText="1"/>
    </xf>
    <xf numFmtId="0" fontId="15" fillId="2" borderId="0" xfId="48" applyFont="1" applyFill="1" applyAlignment="1">
      <alignment horizontal="center" wrapText="1"/>
    </xf>
    <xf numFmtId="0" fontId="16" fillId="2" borderId="0" xfId="48" applyFont="1" applyFill="1"/>
    <xf numFmtId="170" fontId="16" fillId="2" borderId="0" xfId="237" applyNumberFormat="1" applyFont="1" applyFill="1" applyAlignment="1">
      <alignment horizontal="center" wrapText="1"/>
    </xf>
    <xf numFmtId="0" fontId="16" fillId="2" borderId="0" xfId="48" applyFont="1" applyFill="1" applyAlignment="1">
      <alignment horizontal="center" wrapText="1"/>
    </xf>
    <xf numFmtId="170" fontId="15" fillId="2" borderId="0" xfId="237" applyNumberFormat="1" applyFont="1" applyFill="1" applyAlignment="1">
      <alignment horizontal="center" vertical="center" wrapText="1"/>
    </xf>
    <xf numFmtId="0" fontId="15" fillId="2" borderId="0" xfId="48" applyFont="1" applyFill="1" applyAlignment="1">
      <alignment horizontal="center" vertical="center" wrapText="1"/>
    </xf>
    <xf numFmtId="170" fontId="14" fillId="2" borderId="0" xfId="237" applyNumberFormat="1" applyFont="1" applyFill="1" applyAlignment="1">
      <alignment horizontal="center" vertical="center"/>
    </xf>
    <xf numFmtId="0" fontId="14" fillId="2" borderId="0" xfId="48" applyFont="1" applyFill="1" applyAlignment="1">
      <alignment horizontal="right" vertical="center"/>
    </xf>
    <xf numFmtId="170" fontId="15" fillId="2" borderId="0" xfId="237" applyNumberFormat="1" applyFont="1" applyFill="1" applyAlignment="1">
      <alignment horizontal="left" vertical="center" wrapText="1"/>
    </xf>
    <xf numFmtId="3" fontId="15" fillId="2" borderId="0" xfId="496" applyNumberFormat="1" applyFont="1" applyFill="1" applyAlignment="1">
      <alignment horizontal="left" vertical="center" wrapText="1"/>
    </xf>
    <xf numFmtId="170" fontId="16" fillId="2" borderId="0" xfId="237" applyNumberFormat="1" applyFont="1" applyFill="1" applyAlignment="1">
      <alignment horizontal="left" vertical="center" wrapText="1"/>
    </xf>
    <xf numFmtId="3" fontId="16" fillId="2" borderId="0" xfId="496" applyNumberFormat="1" applyFont="1" applyFill="1" applyAlignment="1">
      <alignment horizontal="left" vertical="center" wrapText="1"/>
    </xf>
    <xf numFmtId="170" fontId="16" fillId="2" borderId="0" xfId="237" applyNumberFormat="1" applyFont="1" applyFill="1" applyAlignment="1">
      <alignment horizontal="left" wrapText="1"/>
    </xf>
    <xf numFmtId="0" fontId="16" fillId="2" borderId="0" xfId="48" applyFont="1" applyFill="1" applyAlignment="1">
      <alignment horizontal="right" vertical="center"/>
    </xf>
    <xf numFmtId="170" fontId="16" fillId="2" borderId="0" xfId="237" applyNumberFormat="1" applyFont="1" applyFill="1" applyAlignment="1">
      <alignment horizontal="right"/>
    </xf>
    <xf numFmtId="0" fontId="16" fillId="2" borderId="0" xfId="48" applyFont="1" applyFill="1" applyAlignment="1">
      <alignment horizontal="right"/>
    </xf>
    <xf numFmtId="0" fontId="15" fillId="2" borderId="0" xfId="48" applyFont="1" applyFill="1" applyAlignment="1">
      <alignment vertical="center"/>
    </xf>
    <xf numFmtId="170" fontId="15" fillId="2" borderId="0" xfId="237" applyNumberFormat="1" applyFont="1" applyFill="1" applyBorder="1" applyAlignment="1">
      <alignment horizontal="left" vertical="center"/>
    </xf>
    <xf numFmtId="0" fontId="15" fillId="2" borderId="0" xfId="48" applyFont="1" applyFill="1" applyAlignment="1">
      <alignment horizontal="left" vertical="center"/>
    </xf>
    <xf numFmtId="170" fontId="15" fillId="2" borderId="0" xfId="237" applyNumberFormat="1" applyFont="1" applyFill="1" applyBorder="1" applyAlignment="1" applyProtection="1">
      <alignment horizontal="center" vertical="center" wrapText="1"/>
    </xf>
    <xf numFmtId="0" fontId="15" fillId="2" borderId="0" xfId="19" applyFont="1" applyFill="1" applyAlignment="1">
      <alignment horizontal="center" vertical="center" wrapText="1"/>
    </xf>
    <xf numFmtId="0" fontId="15" fillId="2" borderId="1" xfId="48" applyFont="1" applyFill="1" applyBorder="1" applyAlignment="1">
      <alignment horizontal="center" vertical="center" wrapText="1"/>
    </xf>
    <xf numFmtId="0" fontId="15" fillId="2" borderId="1" xfId="48" applyFont="1" applyFill="1" applyBorder="1" applyAlignment="1">
      <alignment horizontal="left" vertical="center" wrapText="1"/>
    </xf>
    <xf numFmtId="3" fontId="15" fillId="2" borderId="1" xfId="48" applyNumberFormat="1" applyFont="1" applyFill="1" applyBorder="1" applyAlignment="1">
      <alignment horizontal="right" vertical="center" wrapText="1"/>
    </xf>
    <xf numFmtId="0" fontId="15" fillId="2" borderId="3" xfId="48" applyFont="1" applyFill="1" applyBorder="1" applyAlignment="1">
      <alignment horizontal="left" vertical="center" wrapText="1"/>
    </xf>
    <xf numFmtId="3" fontId="15" fillId="2" borderId="3" xfId="48" applyNumberFormat="1" applyFont="1" applyFill="1" applyBorder="1" applyAlignment="1">
      <alignment horizontal="center" vertical="center" wrapText="1"/>
    </xf>
    <xf numFmtId="10" fontId="15" fillId="2" borderId="3" xfId="48" applyNumberFormat="1" applyFont="1" applyFill="1" applyBorder="1" applyAlignment="1">
      <alignment horizontal="right" vertical="center" wrapText="1"/>
    </xf>
    <xf numFmtId="0" fontId="15" fillId="2" borderId="0" xfId="48" applyFont="1" applyFill="1" applyAlignment="1">
      <alignment horizontal="left" vertical="center" wrapText="1"/>
    </xf>
    <xf numFmtId="0" fontId="16" fillId="2" borderId="1" xfId="48" applyFont="1" applyFill="1" applyBorder="1" applyAlignment="1">
      <alignment horizontal="left" vertical="center" wrapText="1"/>
    </xf>
    <xf numFmtId="0" fontId="15" fillId="2" borderId="1" xfId="48" applyFont="1" applyFill="1" applyBorder="1" applyAlignment="1">
      <alignment horizontal="right" vertical="center" wrapText="1"/>
    </xf>
    <xf numFmtId="0" fontId="15" fillId="2" borderId="3" xfId="48" applyFont="1" applyFill="1" applyBorder="1" applyAlignment="1">
      <alignment horizontal="right" vertical="center" wrapText="1"/>
    </xf>
    <xf numFmtId="170" fontId="15" fillId="2" borderId="3" xfId="48" applyNumberFormat="1" applyFont="1" applyFill="1" applyBorder="1" applyAlignment="1">
      <alignment horizontal="right" vertical="center" wrapText="1"/>
    </xf>
    <xf numFmtId="0" fontId="25" fillId="2" borderId="0" xfId="48" applyFont="1" applyFill="1"/>
    <xf numFmtId="3" fontId="15" fillId="2" borderId="3" xfId="48" applyNumberFormat="1" applyFont="1" applyFill="1" applyBorder="1" applyAlignment="1">
      <alignment horizontal="right" vertical="center" wrapText="1"/>
    </xf>
    <xf numFmtId="10" fontId="15" fillId="2" borderId="3" xfId="237" applyNumberFormat="1" applyFont="1" applyFill="1" applyBorder="1" applyAlignment="1" applyProtection="1">
      <alignment horizontal="right" vertical="center" wrapText="1"/>
      <protection locked="0"/>
    </xf>
    <xf numFmtId="0" fontId="25" fillId="2" borderId="0" xfId="48" applyFont="1" applyFill="1" applyAlignment="1">
      <alignment horizontal="right"/>
    </xf>
    <xf numFmtId="170" fontId="15" fillId="2" borderId="1" xfId="237" applyNumberFormat="1" applyFont="1" applyFill="1" applyBorder="1" applyAlignment="1" applyProtection="1">
      <alignment horizontal="right" vertical="center" wrapText="1"/>
    </xf>
    <xf numFmtId="170" fontId="15" fillId="2" borderId="3" xfId="237" applyNumberFormat="1" applyFont="1" applyFill="1" applyBorder="1" applyAlignment="1" applyProtection="1">
      <alignment horizontal="right" vertical="center" wrapText="1"/>
    </xf>
    <xf numFmtId="170" fontId="16" fillId="2" borderId="1" xfId="237" applyNumberFormat="1" applyFont="1" applyFill="1" applyBorder="1" applyAlignment="1" applyProtection="1">
      <alignment horizontal="right" vertical="center" wrapText="1"/>
      <protection locked="0"/>
    </xf>
    <xf numFmtId="170" fontId="16" fillId="2" borderId="3" xfId="237" applyNumberFormat="1" applyFont="1" applyFill="1" applyBorder="1" applyAlignment="1" applyProtection="1">
      <alignment horizontal="right" vertical="center" wrapText="1"/>
      <protection locked="0"/>
    </xf>
    <xf numFmtId="170" fontId="16" fillId="2" borderId="3" xfId="48" applyNumberFormat="1" applyFont="1" applyFill="1" applyBorder="1" applyAlignment="1">
      <alignment horizontal="right" vertical="center" wrapText="1"/>
    </xf>
    <xf numFmtId="10" fontId="16" fillId="2" borderId="3" xfId="237" applyNumberFormat="1" applyFont="1" applyFill="1" applyBorder="1" applyAlignment="1" applyProtection="1">
      <alignment horizontal="right" vertical="center" wrapText="1"/>
      <protection locked="0"/>
    </xf>
    <xf numFmtId="170" fontId="15" fillId="2" borderId="1" xfId="48" applyNumberFormat="1" applyFont="1" applyFill="1" applyBorder="1" applyAlignment="1">
      <alignment horizontal="right" vertical="center" wrapText="1"/>
    </xf>
    <xf numFmtId="10" fontId="15" fillId="2" borderId="3" xfId="709" applyNumberFormat="1" applyFont="1" applyFill="1" applyBorder="1" applyAlignment="1" applyProtection="1">
      <alignment horizontal="right" vertical="center" wrapText="1"/>
      <protection locked="0"/>
    </xf>
    <xf numFmtId="0" fontId="26" fillId="2" borderId="0" xfId="48" applyFont="1" applyFill="1"/>
    <xf numFmtId="0" fontId="16" fillId="2" borderId="1" xfId="48" applyFont="1" applyFill="1" applyBorder="1" applyAlignment="1">
      <alignment horizontal="right" vertical="center" wrapText="1"/>
    </xf>
    <xf numFmtId="0" fontId="16" fillId="2" borderId="3" xfId="48" applyFont="1" applyFill="1" applyBorder="1" applyAlignment="1">
      <alignment horizontal="right" vertical="center" wrapText="1"/>
    </xf>
    <xf numFmtId="170" fontId="16" fillId="2" borderId="3" xfId="237" applyNumberFormat="1" applyFont="1" applyFill="1" applyBorder="1" applyAlignment="1" applyProtection="1">
      <alignment horizontal="right" vertical="center" wrapText="1"/>
    </xf>
    <xf numFmtId="10" fontId="16" fillId="2" borderId="3" xfId="709" applyNumberFormat="1" applyFont="1" applyFill="1" applyBorder="1" applyAlignment="1" applyProtection="1">
      <alignment horizontal="right" vertical="center" wrapText="1"/>
      <protection locked="0"/>
    </xf>
    <xf numFmtId="170" fontId="25" fillId="2" borderId="0" xfId="48" applyNumberFormat="1" applyFont="1" applyFill="1"/>
    <xf numFmtId="0" fontId="15" fillId="2" borderId="1" xfId="19" applyFont="1" applyFill="1" applyBorder="1" applyAlignment="1">
      <alignment horizontal="left" vertical="center" wrapText="1"/>
    </xf>
    <xf numFmtId="3" fontId="15" fillId="2" borderId="1" xfId="19" applyNumberFormat="1" applyFont="1" applyFill="1" applyBorder="1" applyAlignment="1">
      <alignment horizontal="right" vertical="center" wrapText="1"/>
    </xf>
    <xf numFmtId="0" fontId="15" fillId="2" borderId="1" xfId="19" applyFont="1" applyFill="1" applyBorder="1" applyAlignment="1">
      <alignment horizontal="right" vertical="center" wrapText="1"/>
    </xf>
    <xf numFmtId="0" fontId="15" fillId="2" borderId="3" xfId="19" applyFont="1" applyFill="1" applyBorder="1" applyAlignment="1">
      <alignment horizontal="right" vertical="center" wrapText="1"/>
    </xf>
    <xf numFmtId="3" fontId="15" fillId="2" borderId="3" xfId="19" applyNumberFormat="1" applyFont="1" applyFill="1" applyBorder="1" applyAlignment="1">
      <alignment horizontal="right" vertical="center" wrapText="1"/>
    </xf>
    <xf numFmtId="10" fontId="15" fillId="2" borderId="3" xfId="19" applyNumberFormat="1" applyFont="1" applyFill="1" applyBorder="1" applyAlignment="1">
      <alignment horizontal="right" vertical="center" wrapText="1"/>
    </xf>
    <xf numFmtId="170" fontId="15" fillId="2" borderId="0" xfId="237" applyNumberFormat="1" applyFont="1" applyFill="1" applyBorder="1" applyAlignment="1" applyProtection="1">
      <alignment horizontal="left" vertical="center" wrapText="1"/>
    </xf>
    <xf numFmtId="0" fontId="15" fillId="2" borderId="0" xfId="19" applyFont="1" applyFill="1" applyAlignment="1">
      <alignment horizontal="left" vertical="center" wrapText="1"/>
    </xf>
    <xf numFmtId="170" fontId="16" fillId="2" borderId="0" xfId="237" applyNumberFormat="1" applyFont="1" applyFill="1"/>
    <xf numFmtId="0" fontId="15" fillId="2" borderId="0" xfId="417" applyFont="1" applyFill="1" applyAlignment="1">
      <alignment vertical="center"/>
    </xf>
    <xf numFmtId="0" fontId="15" fillId="2" borderId="0" xfId="48" applyFont="1" applyFill="1" applyAlignment="1">
      <alignment horizontal="left"/>
    </xf>
    <xf numFmtId="0" fontId="15" fillId="2" borderId="0" xfId="48" applyFont="1" applyFill="1" applyAlignment="1">
      <alignment horizontal="right"/>
    </xf>
    <xf numFmtId="0" fontId="16" fillId="2" borderId="8" xfId="48" applyFont="1" applyFill="1" applyBorder="1"/>
    <xf numFmtId="170" fontId="15" fillId="2" borderId="8" xfId="1" applyNumberFormat="1" applyFont="1" applyFill="1" applyBorder="1" applyAlignment="1">
      <alignment horizontal="left"/>
      <protection locked="0"/>
    </xf>
    <xf numFmtId="170" fontId="16" fillId="2" borderId="8" xfId="1" applyNumberFormat="1" applyFont="1" applyFill="1" applyBorder="1" applyAlignment="1">
      <alignment horizontal="left"/>
      <protection locked="0"/>
    </xf>
    <xf numFmtId="170" fontId="15" fillId="2" borderId="0" xfId="1" applyNumberFormat="1" applyFont="1" applyFill="1" applyBorder="1" applyAlignment="1">
      <alignment horizontal="left"/>
      <protection locked="0"/>
    </xf>
    <xf numFmtId="170" fontId="16" fillId="2" borderId="0" xfId="1" applyNumberFormat="1" applyFont="1" applyFill="1" applyBorder="1" applyAlignment="1">
      <alignment horizontal="left"/>
      <protection locked="0"/>
    </xf>
    <xf numFmtId="3" fontId="15" fillId="2" borderId="0" xfId="496" applyNumberFormat="1" applyFont="1" applyFill="1" applyAlignment="1">
      <alignment vertical="center" wrapText="1"/>
    </xf>
    <xf numFmtId="3" fontId="16" fillId="2" borderId="0" xfId="496" applyNumberFormat="1" applyFont="1" applyFill="1" applyAlignment="1">
      <alignment vertical="center" wrapText="1"/>
    </xf>
    <xf numFmtId="3" fontId="27" fillId="2" borderId="0" xfId="496" applyNumberFormat="1" applyFont="1" applyFill="1" applyAlignment="1">
      <alignment horizontal="left" vertical="center" wrapText="1"/>
    </xf>
    <xf numFmtId="0" fontId="16" fillId="2" borderId="0" xfId="48" applyFont="1" applyFill="1" applyAlignment="1">
      <alignment vertical="center"/>
    </xf>
    <xf numFmtId="0" fontId="14" fillId="2" borderId="0" xfId="48" applyFont="1" applyFill="1"/>
    <xf numFmtId="170" fontId="15" fillId="2" borderId="1" xfId="237" applyNumberFormat="1" applyFont="1" applyFill="1" applyBorder="1" applyAlignment="1" applyProtection="1">
      <alignment horizontal="center" vertical="center" wrapText="1"/>
    </xf>
    <xf numFmtId="0" fontId="15" fillId="2" borderId="1" xfId="48" applyFont="1" applyFill="1" applyBorder="1" applyAlignment="1">
      <alignment horizontal="center" vertical="center"/>
    </xf>
    <xf numFmtId="170" fontId="15" fillId="2" borderId="1" xfId="237" applyNumberFormat="1" applyFont="1" applyFill="1" applyBorder="1" applyAlignment="1" applyProtection="1">
      <alignment horizontal="left" vertical="center" wrapText="1"/>
    </xf>
    <xf numFmtId="0" fontId="24" fillId="2" borderId="0" xfId="48" applyFont="1" applyFill="1"/>
    <xf numFmtId="0" fontId="16" fillId="2" borderId="1" xfId="48" applyFont="1" applyFill="1" applyBorder="1" applyAlignment="1">
      <alignment horizontal="center" vertical="center"/>
    </xf>
    <xf numFmtId="170" fontId="16" fillId="2" borderId="1" xfId="237" applyNumberFormat="1" applyFont="1" applyFill="1" applyBorder="1" applyAlignment="1" applyProtection="1">
      <alignment horizontal="left" vertical="center" wrapText="1"/>
    </xf>
    <xf numFmtId="0" fontId="15" fillId="2" borderId="0" xfId="417" applyFont="1" applyFill="1" applyAlignment="1">
      <alignment vertical="top"/>
    </xf>
    <xf numFmtId="170" fontId="15" fillId="2" borderId="0" xfId="237" applyNumberFormat="1" applyFont="1" applyFill="1" applyAlignment="1">
      <alignment horizontal="left"/>
    </xf>
    <xf numFmtId="170" fontId="15" fillId="2" borderId="0" xfId="237" applyNumberFormat="1" applyFont="1" applyFill="1" applyAlignment="1"/>
    <xf numFmtId="170" fontId="16" fillId="2" borderId="0" xfId="237" applyNumberFormat="1" applyFont="1" applyFill="1" applyAlignment="1"/>
    <xf numFmtId="170" fontId="15" fillId="2" borderId="0" xfId="237" applyNumberFormat="1" applyFont="1" applyFill="1" applyBorder="1" applyAlignment="1">
      <alignment horizontal="left"/>
    </xf>
    <xf numFmtId="0" fontId="15" fillId="2" borderId="0" xfId="422" applyFont="1" applyFill="1" applyAlignment="1">
      <alignment vertical="center"/>
    </xf>
    <xf numFmtId="170" fontId="15" fillId="2" borderId="8" xfId="1" applyNumberFormat="1" applyFont="1" applyFill="1" applyBorder="1" applyAlignment="1">
      <protection locked="0"/>
    </xf>
    <xf numFmtId="169" fontId="16" fillId="2" borderId="0" xfId="237" applyFont="1" applyFill="1"/>
    <xf numFmtId="169" fontId="16" fillId="2" borderId="0" xfId="237" applyFont="1" applyFill="1" applyAlignment="1">
      <alignment vertical="center"/>
    </xf>
    <xf numFmtId="3" fontId="27" fillId="2" borderId="0" xfId="496" applyNumberFormat="1" applyFont="1" applyFill="1" applyAlignment="1">
      <alignment vertical="center" wrapText="1"/>
    </xf>
    <xf numFmtId="0" fontId="14" fillId="2" borderId="0" xfId="48" applyFont="1" applyFill="1" applyAlignment="1">
      <alignment horizontal="right"/>
    </xf>
    <xf numFmtId="170" fontId="16" fillId="2" borderId="0" xfId="48" applyNumberFormat="1" applyFont="1" applyFill="1"/>
    <xf numFmtId="170" fontId="16" fillId="2" borderId="1" xfId="237" applyNumberFormat="1" applyFont="1" applyFill="1" applyBorder="1" applyAlignment="1" applyProtection="1">
      <alignment horizontal="right" vertical="center" wrapText="1"/>
    </xf>
    <xf numFmtId="10" fontId="16" fillId="2" borderId="1" xfId="709" applyNumberFormat="1" applyFont="1" applyFill="1" applyBorder="1" applyAlignment="1" applyProtection="1">
      <alignment horizontal="right" vertical="center" wrapText="1"/>
    </xf>
    <xf numFmtId="169" fontId="25" fillId="2" borderId="0" xfId="237" applyFont="1" applyFill="1"/>
    <xf numFmtId="10" fontId="15" fillId="2" borderId="1" xfId="709" applyNumberFormat="1" applyFont="1" applyFill="1" applyBorder="1" applyAlignment="1" applyProtection="1">
      <alignment horizontal="right" vertical="center" wrapText="1"/>
    </xf>
    <xf numFmtId="0" fontId="15" fillId="2" borderId="0" xfId="48" applyFont="1" applyFill="1" applyAlignment="1">
      <alignment horizontal="center" vertical="center"/>
    </xf>
    <xf numFmtId="49" fontId="15" fillId="2" borderId="0" xfId="19" applyNumberFormat="1" applyFont="1" applyFill="1" applyAlignment="1">
      <alignment horizontal="left" vertical="center" wrapText="1"/>
    </xf>
    <xf numFmtId="170" fontId="15" fillId="2" borderId="0" xfId="237" applyNumberFormat="1" applyFont="1" applyFill="1" applyBorder="1" applyAlignment="1" applyProtection="1">
      <alignment horizontal="right" vertical="center" wrapText="1"/>
    </xf>
    <xf numFmtId="10" fontId="15" fillId="2" borderId="0" xfId="709" applyNumberFormat="1" applyFont="1" applyFill="1" applyBorder="1" applyAlignment="1" applyProtection="1">
      <alignment horizontal="right" vertical="center" wrapText="1"/>
    </xf>
    <xf numFmtId="0" fontId="16" fillId="2" borderId="0" xfId="48" applyFont="1" applyFill="1" applyAlignment="1">
      <alignment horizontal="center"/>
    </xf>
    <xf numFmtId="0" fontId="16" fillId="2" borderId="0" xfId="48" applyFont="1" applyFill="1" applyAlignment="1">
      <alignment wrapText="1"/>
    </xf>
    <xf numFmtId="169" fontId="16" fillId="2" borderId="8" xfId="237" applyFont="1" applyFill="1" applyBorder="1"/>
    <xf numFmtId="169" fontId="16" fillId="2" borderId="0" xfId="237" applyFont="1" applyFill="1" applyBorder="1"/>
    <xf numFmtId="0" fontId="16" fillId="2" borderId="1" xfId="49" applyFont="1" applyFill="1" applyBorder="1"/>
    <xf numFmtId="0" fontId="16" fillId="2" borderId="1" xfId="49" applyFont="1" applyFill="1" applyBorder="1" applyAlignment="1">
      <alignment vertical="center" wrapText="1"/>
    </xf>
    <xf numFmtId="0" fontId="16" fillId="2" borderId="1" xfId="49" applyFont="1" applyFill="1" applyBorder="1" applyAlignment="1">
      <alignment horizontal="center" vertical="center" wrapText="1"/>
    </xf>
    <xf numFmtId="0" fontId="16" fillId="2" borderId="1" xfId="49" applyFont="1" applyFill="1" applyBorder="1" applyAlignment="1">
      <alignment horizontal="left" vertical="center" wrapText="1"/>
    </xf>
    <xf numFmtId="0" fontId="16" fillId="2" borderId="0" xfId="49" applyFont="1" applyFill="1" applyAlignment="1">
      <alignment horizontal="center"/>
    </xf>
    <xf numFmtId="0" fontId="16" fillId="2" borderId="0" xfId="49" applyFont="1" applyFill="1"/>
    <xf numFmtId="0" fontId="15" fillId="2" borderId="0" xfId="48" applyFont="1" applyFill="1"/>
    <xf numFmtId="170" fontId="15" fillId="2" borderId="0" xfId="50" applyNumberFormat="1" applyFont="1" applyFill="1" applyAlignment="1">
      <alignment horizontal="right"/>
      <protection locked="0"/>
    </xf>
    <xf numFmtId="170" fontId="14" fillId="2" borderId="0" xfId="50" applyNumberFormat="1" applyFont="1" applyFill="1" applyAlignment="1">
      <alignment horizontal="right"/>
      <protection locked="0"/>
    </xf>
    <xf numFmtId="0" fontId="25" fillId="2" borderId="0" xfId="49" applyFont="1" applyFill="1"/>
    <xf numFmtId="170" fontId="16" fillId="2" borderId="0" xfId="50" applyNumberFormat="1" applyFont="1" applyFill="1" applyAlignment="1">
      <alignment horizontal="right"/>
      <protection locked="0"/>
    </xf>
    <xf numFmtId="170" fontId="16" fillId="2" borderId="0" xfId="50" applyNumberFormat="1" applyFont="1" applyFill="1" applyBorder="1" applyAlignment="1">
      <alignment horizontal="right"/>
      <protection locked="0"/>
    </xf>
    <xf numFmtId="0" fontId="15" fillId="2" borderId="8" xfId="48" applyFont="1" applyFill="1" applyBorder="1"/>
    <xf numFmtId="0" fontId="15" fillId="2" borderId="1" xfId="49" applyFont="1" applyFill="1" applyBorder="1" applyAlignment="1">
      <alignment horizontal="center" vertical="center" wrapText="1"/>
    </xf>
    <xf numFmtId="0" fontId="25" fillId="2" borderId="0" xfId="49" applyFont="1" applyFill="1" applyAlignment="1">
      <alignment horizontal="center"/>
    </xf>
    <xf numFmtId="0" fontId="16" fillId="2" borderId="1" xfId="30" applyFont="1" applyFill="1" applyBorder="1"/>
    <xf numFmtId="0" fontId="16" fillId="2" borderId="1" xfId="30" applyFont="1" applyFill="1" applyBorder="1" applyAlignment="1">
      <alignment vertical="center" wrapText="1"/>
    </xf>
    <xf numFmtId="167" fontId="16" fillId="2" borderId="1" xfId="30" applyNumberFormat="1" applyFont="1" applyFill="1" applyBorder="1" applyAlignment="1">
      <alignment vertical="center" wrapText="1"/>
    </xf>
    <xf numFmtId="10" fontId="16" fillId="2" borderId="1" xfId="30" applyNumberFormat="1" applyFont="1" applyFill="1" applyBorder="1"/>
    <xf numFmtId="0" fontId="16" fillId="2" borderId="1" xfId="30" applyFont="1" applyFill="1" applyBorder="1" applyAlignment="1">
      <alignment horizontal="center" vertical="center" wrapText="1"/>
    </xf>
    <xf numFmtId="0" fontId="16" fillId="2" borderId="1" xfId="30" applyFont="1" applyFill="1" applyBorder="1" applyAlignment="1">
      <alignment horizontal="right" vertical="center" wrapText="1"/>
    </xf>
    <xf numFmtId="0" fontId="16" fillId="2" borderId="0" xfId="30" applyFont="1" applyFill="1" applyAlignment="1">
      <alignment horizontal="center"/>
    </xf>
    <xf numFmtId="0" fontId="25" fillId="2" borderId="2" xfId="30" applyFont="1" applyFill="1" applyBorder="1"/>
    <xf numFmtId="0" fontId="15" fillId="2" borderId="1" xfId="30" applyFont="1" applyFill="1" applyBorder="1" applyAlignment="1">
      <alignment horizontal="center" vertical="center" wrapText="1"/>
    </xf>
    <xf numFmtId="0" fontId="12" fillId="2" borderId="1" xfId="0" applyFont="1" applyFill="1" applyBorder="1"/>
    <xf numFmtId="169" fontId="12" fillId="2" borderId="1" xfId="1" applyFont="1" applyFill="1" applyBorder="1">
      <protection locked="0"/>
    </xf>
    <xf numFmtId="0" fontId="18" fillId="2" borderId="0" xfId="0" applyFont="1" applyFill="1"/>
    <xf numFmtId="0" fontId="12" fillId="2" borderId="0" xfId="0" applyFont="1" applyFill="1" applyAlignment="1">
      <alignment wrapText="1"/>
    </xf>
    <xf numFmtId="0" fontId="18" fillId="0" borderId="0" xfId="963" applyFont="1"/>
    <xf numFmtId="0" fontId="148" fillId="0" borderId="0" xfId="963" applyFont="1"/>
    <xf numFmtId="0" fontId="149" fillId="0" borderId="0" xfId="963" applyFont="1"/>
    <xf numFmtId="0" fontId="150" fillId="0" borderId="0" xfId="963" applyFont="1"/>
    <xf numFmtId="0" fontId="18" fillId="0" borderId="0" xfId="963" applyFont="1" applyAlignment="1">
      <alignment horizontal="right" vertical="center"/>
    </xf>
    <xf numFmtId="0" fontId="18" fillId="0" borderId="1" xfId="963" applyFont="1" applyBorder="1" applyAlignment="1" applyProtection="1">
      <alignment horizontal="left"/>
      <protection locked="0"/>
    </xf>
    <xf numFmtId="0" fontId="151" fillId="0" borderId="0" xfId="963" applyFont="1" applyAlignment="1">
      <alignment horizontal="right" vertical="center"/>
    </xf>
    <xf numFmtId="0" fontId="151" fillId="0" borderId="0" xfId="963" applyFont="1" applyAlignment="1">
      <alignment horizontal="left" vertical="center"/>
    </xf>
    <xf numFmtId="0" fontId="18" fillId="0" borderId="0" xfId="963" applyFont="1" applyAlignment="1">
      <alignment horizontal="left" vertical="center"/>
    </xf>
    <xf numFmtId="0" fontId="151" fillId="0" borderId="0" xfId="963" applyFont="1" applyAlignment="1">
      <alignment horizontal="right"/>
    </xf>
    <xf numFmtId="0" fontId="151" fillId="0" borderId="0" xfId="963" applyFont="1" applyAlignment="1" applyProtection="1">
      <alignment horizontal="left"/>
      <protection locked="0"/>
    </xf>
    <xf numFmtId="0" fontId="151" fillId="0" borderId="0" xfId="963" applyFont="1"/>
    <xf numFmtId="0" fontId="152" fillId="0" borderId="1" xfId="963" applyFont="1" applyBorder="1" applyAlignment="1">
      <alignment horizontal="center"/>
    </xf>
    <xf numFmtId="0" fontId="18" fillId="0" borderId="1" xfId="963" applyFont="1" applyBorder="1" applyAlignment="1">
      <alignment horizontal="center"/>
    </xf>
    <xf numFmtId="0" fontId="18" fillId="0" borderId="1" xfId="963" applyFont="1" applyBorder="1" applyAlignment="1">
      <alignment horizontal="left" wrapText="1"/>
    </xf>
    <xf numFmtId="0" fontId="154" fillId="0" borderId="1" xfId="964" applyFont="1" applyFill="1" applyBorder="1" applyAlignment="1">
      <alignment vertical="center" wrapText="1"/>
    </xf>
    <xf numFmtId="0" fontId="18" fillId="0" borderId="1" xfId="963" applyFont="1" applyBorder="1" applyAlignment="1">
      <alignment vertical="center" wrapText="1"/>
    </xf>
    <xf numFmtId="0" fontId="18" fillId="0" borderId="1" xfId="963" applyFont="1" applyBorder="1"/>
    <xf numFmtId="0" fontId="152" fillId="0" borderId="0" xfId="963" applyFont="1" applyAlignment="1">
      <alignment horizontal="center" vertical="center"/>
    </xf>
    <xf numFmtId="0" fontId="152" fillId="0" borderId="0" xfId="963" applyFont="1" applyAlignment="1">
      <alignment horizontal="center"/>
    </xf>
    <xf numFmtId="0" fontId="153" fillId="0" borderId="0" xfId="963" applyFont="1" applyAlignment="1">
      <alignment horizontal="center"/>
    </xf>
    <xf numFmtId="0" fontId="151" fillId="0" borderId="0" xfId="963" applyFont="1" applyAlignment="1">
      <alignment horizontal="center"/>
    </xf>
    <xf numFmtId="0" fontId="155" fillId="0" borderId="0" xfId="963" applyFont="1"/>
    <xf numFmtId="0" fontId="155" fillId="0" borderId="0" xfId="963" applyFont="1" applyAlignment="1">
      <alignment vertical="top" wrapText="1"/>
    </xf>
    <xf numFmtId="0" fontId="159" fillId="0" borderId="1" xfId="963" applyFont="1" applyBorder="1" applyAlignment="1" applyProtection="1">
      <alignment horizontal="left"/>
      <protection locked="0"/>
    </xf>
    <xf numFmtId="0" fontId="162" fillId="0" borderId="1" xfId="963" applyFont="1" applyFill="1" applyBorder="1" applyAlignment="1" applyProtection="1">
      <alignment horizontal="left"/>
      <protection locked="0"/>
    </xf>
    <xf numFmtId="49" fontId="19" fillId="0" borderId="1" xfId="19" applyNumberFormat="1" applyFont="1" applyFill="1" applyBorder="1" applyAlignment="1" applyProtection="1">
      <alignment horizontal="center" vertical="center" wrapText="1"/>
    </xf>
    <xf numFmtId="0" fontId="20" fillId="0" borderId="1" xfId="8" applyFont="1" applyFill="1" applyBorder="1" applyAlignment="1" applyProtection="1">
      <alignment horizontal="left" vertical="center" wrapText="1"/>
    </xf>
    <xf numFmtId="0" fontId="20" fillId="0" borderId="1" xfId="8" applyNumberFormat="1" applyFont="1" applyFill="1" applyBorder="1" applyAlignment="1" applyProtection="1">
      <alignment horizontal="center" vertical="center" wrapText="1"/>
    </xf>
    <xf numFmtId="0" fontId="20" fillId="0" borderId="1" xfId="8" applyFont="1" applyFill="1" applyBorder="1" applyAlignment="1" applyProtection="1">
      <alignment horizontal="center" vertical="center" wrapText="1"/>
    </xf>
    <xf numFmtId="0" fontId="164" fillId="0" borderId="1" xfId="8" applyFont="1" applyFill="1" applyBorder="1" applyAlignment="1" applyProtection="1">
      <alignment horizontal="left" vertical="center" wrapText="1"/>
    </xf>
    <xf numFmtId="0" fontId="164" fillId="0" borderId="1" xfId="8" applyNumberFormat="1" applyFont="1" applyFill="1" applyBorder="1" applyAlignment="1" applyProtection="1">
      <alignment horizontal="center" vertical="center" wrapText="1"/>
    </xf>
    <xf numFmtId="0" fontId="164" fillId="0" borderId="1" xfId="8" applyFont="1" applyFill="1" applyBorder="1" applyAlignment="1" applyProtection="1">
      <alignment horizontal="center" vertical="center" wrapText="1"/>
    </xf>
    <xf numFmtId="0" fontId="19" fillId="0" borderId="1" xfId="8" applyFont="1" applyFill="1" applyBorder="1" applyAlignment="1" applyProtection="1">
      <alignment horizontal="left" vertical="center" wrapText="1"/>
    </xf>
    <xf numFmtId="170" fontId="20" fillId="0" borderId="1" xfId="8" applyNumberFormat="1" applyFont="1" applyFill="1" applyBorder="1" applyAlignment="1" applyProtection="1">
      <alignment horizontal="center" vertical="center" wrapText="1"/>
    </xf>
    <xf numFmtId="0" fontId="20" fillId="0" borderId="1" xfId="8" quotePrefix="1" applyFont="1" applyFill="1" applyBorder="1" applyAlignment="1" applyProtection="1">
      <alignment horizontal="left" vertical="center" wrapText="1"/>
    </xf>
    <xf numFmtId="169" fontId="20" fillId="0" borderId="1" xfId="981" applyNumberFormat="1" applyFont="1" applyFill="1" applyBorder="1" applyAlignment="1" applyProtection="1">
      <alignment horizontal="center" vertical="center" wrapText="1"/>
      <protection locked="0"/>
    </xf>
    <xf numFmtId="169" fontId="20" fillId="0" borderId="1" xfId="8" applyNumberFormat="1" applyFont="1" applyFill="1" applyBorder="1" applyAlignment="1" applyProtection="1">
      <alignment horizontal="center" vertical="center" wrapText="1"/>
    </xf>
    <xf numFmtId="170" fontId="20" fillId="0" borderId="3" xfId="8" applyNumberFormat="1" applyFont="1" applyFill="1" applyBorder="1" applyAlignment="1" applyProtection="1">
      <alignment horizontal="left" vertical="center" wrapText="1"/>
    </xf>
    <xf numFmtId="170" fontId="20" fillId="0" borderId="1" xfId="8" applyNumberFormat="1" applyFont="1" applyFill="1" applyBorder="1" applyAlignment="1" applyProtection="1">
      <alignment horizontal="left" vertical="center" wrapText="1"/>
    </xf>
    <xf numFmtId="0" fontId="20" fillId="2" borderId="0" xfId="0" applyFont="1" applyFill="1" applyAlignment="1">
      <alignment vertical="center" wrapText="1"/>
    </xf>
    <xf numFmtId="49" fontId="19" fillId="2" borderId="1" xfId="37" applyNumberFormat="1" applyFont="1" applyFill="1" applyBorder="1" applyAlignment="1" applyProtection="1">
      <alignment horizontal="center" vertical="center" wrapText="1"/>
    </xf>
    <xf numFmtId="0" fontId="20" fillId="0" borderId="0" xfId="19" applyNumberFormat="1" applyFont="1" applyFill="1"/>
    <xf numFmtId="0" fontId="20" fillId="0" borderId="0" xfId="19" applyFont="1" applyFill="1"/>
    <xf numFmtId="0" fontId="21" fillId="0" borderId="0" xfId="19" applyFont="1" applyFill="1" applyAlignment="1">
      <alignment horizontal="center" vertical="center"/>
    </xf>
    <xf numFmtId="170" fontId="20" fillId="0" borderId="0" xfId="1" applyNumberFormat="1" applyFont="1" applyFill="1">
      <protection locked="0"/>
    </xf>
    <xf numFmtId="170" fontId="20" fillId="0" borderId="0" xfId="19" applyNumberFormat="1" applyFont="1" applyFill="1"/>
    <xf numFmtId="0" fontId="20" fillId="0" borderId="0" xfId="19" applyFont="1" applyFill="1" applyAlignment="1">
      <alignment horizontal="left"/>
    </xf>
    <xf numFmtId="0" fontId="20" fillId="0" borderId="0" xfId="19" applyFont="1" applyFill="1" applyAlignment="1">
      <alignment horizontal="center" vertical="center"/>
    </xf>
    <xf numFmtId="0" fontId="20" fillId="0" borderId="0" xfId="19" applyFont="1" applyFill="1" applyAlignment="1">
      <alignment horizontal="right"/>
    </xf>
    <xf numFmtId="0" fontId="19" fillId="0" borderId="0" xfId="19" applyFont="1" applyFill="1" applyBorder="1"/>
    <xf numFmtId="0" fontId="20" fillId="0" borderId="0" xfId="19" applyFont="1" applyFill="1" applyBorder="1" applyAlignment="1">
      <alignment horizontal="center"/>
    </xf>
    <xf numFmtId="170" fontId="19" fillId="0" borderId="0" xfId="1" applyNumberFormat="1" applyFont="1" applyFill="1" applyBorder="1" applyProtection="1">
      <protection locked="0"/>
    </xf>
    <xf numFmtId="0" fontId="21" fillId="0" borderId="0" xfId="19" applyFont="1" applyFill="1" applyBorder="1"/>
    <xf numFmtId="170" fontId="21" fillId="0" borderId="0" xfId="1" applyNumberFormat="1" applyFont="1" applyFill="1" applyBorder="1" applyProtection="1">
      <protection locked="0"/>
    </xf>
    <xf numFmtId="0" fontId="20" fillId="0" borderId="0" xfId="19" applyFont="1" applyFill="1" applyBorder="1"/>
    <xf numFmtId="170" fontId="20" fillId="0" borderId="0" xfId="1" applyNumberFormat="1" applyFont="1" applyFill="1" applyBorder="1" applyProtection="1">
      <protection locked="0"/>
    </xf>
    <xf numFmtId="0" fontId="20" fillId="0" borderId="2" xfId="19" applyFont="1" applyFill="1" applyBorder="1"/>
    <xf numFmtId="0" fontId="20" fillId="0" borderId="2" xfId="19" applyFont="1" applyFill="1" applyBorder="1" applyAlignment="1">
      <alignment horizontal="center"/>
    </xf>
    <xf numFmtId="170" fontId="20" fillId="0" borderId="2" xfId="1" applyNumberFormat="1" applyFont="1" applyFill="1" applyBorder="1" applyProtection="1">
      <protection locked="0"/>
    </xf>
    <xf numFmtId="170" fontId="19" fillId="0" borderId="0" xfId="1" applyNumberFormat="1" applyFont="1" applyFill="1" applyBorder="1" applyAlignment="1" applyProtection="1">
      <alignment horizontal="left"/>
      <protection locked="0"/>
    </xf>
    <xf numFmtId="0" fontId="20" fillId="0" borderId="0" xfId="19" applyFont="1" applyFill="1" applyAlignment="1">
      <alignment vertical="center"/>
    </xf>
    <xf numFmtId="170" fontId="20" fillId="0" borderId="0" xfId="982" applyNumberFormat="1" applyFont="1" applyFill="1" applyAlignment="1">
      <alignment vertical="center"/>
    </xf>
    <xf numFmtId="0" fontId="20" fillId="0" borderId="0" xfId="19" applyFont="1" applyFill="1" applyBorder="1" applyAlignment="1">
      <alignment vertical="center"/>
    </xf>
    <xf numFmtId="0" fontId="19" fillId="0" borderId="0" xfId="19" applyFont="1" applyFill="1" applyAlignment="1"/>
    <xf numFmtId="0" fontId="20" fillId="0" borderId="0" xfId="19" applyFont="1" applyFill="1" applyAlignment="1">
      <alignment vertical="top"/>
    </xf>
    <xf numFmtId="0" fontId="20" fillId="0" borderId="0" xfId="19" applyFont="1" applyFill="1" applyAlignment="1">
      <alignment horizontal="center"/>
    </xf>
    <xf numFmtId="0" fontId="160" fillId="2" borderId="1" xfId="8" applyFont="1" applyFill="1" applyBorder="1" applyAlignment="1">
      <alignment horizontal="center" vertical="center" wrapText="1"/>
    </xf>
    <xf numFmtId="0" fontId="165" fillId="0" borderId="1" xfId="8" applyFont="1" applyFill="1" applyBorder="1" applyAlignment="1">
      <alignment horizontal="left" vertical="center" wrapText="1"/>
    </xf>
    <xf numFmtId="0" fontId="165" fillId="0" borderId="1" xfId="8" quotePrefix="1" applyFont="1" applyFill="1" applyBorder="1" applyAlignment="1">
      <alignment horizontal="center" vertical="center" wrapText="1"/>
    </xf>
    <xf numFmtId="0" fontId="165" fillId="0" borderId="1" xfId="8" applyFont="1" applyFill="1" applyBorder="1" applyAlignment="1">
      <alignment horizontal="center" vertical="center" wrapText="1"/>
    </xf>
    <xf numFmtId="0" fontId="165" fillId="0" borderId="0" xfId="0" applyFont="1" applyFill="1"/>
    <xf numFmtId="167" fontId="165" fillId="0" borderId="0" xfId="0" applyNumberFormat="1" applyFont="1" applyFill="1"/>
    <xf numFmtId="169" fontId="165" fillId="0" borderId="0" xfId="1" applyFont="1" applyFill="1">
      <protection locked="0"/>
    </xf>
    <xf numFmtId="170" fontId="165" fillId="2" borderId="0" xfId="1" applyNumberFormat="1" applyFont="1" applyFill="1" applyBorder="1">
      <protection locked="0"/>
    </xf>
    <xf numFmtId="170" fontId="160" fillId="2" borderId="0" xfId="1" applyNumberFormat="1" applyFont="1" applyFill="1" applyBorder="1">
      <protection locked="0"/>
    </xf>
    <xf numFmtId="0" fontId="165" fillId="2" borderId="0" xfId="30" applyFont="1" applyFill="1"/>
    <xf numFmtId="170" fontId="165" fillId="2" borderId="2" xfId="1" applyNumberFormat="1" applyFont="1" applyFill="1" applyBorder="1">
      <protection locked="0"/>
    </xf>
    <xf numFmtId="0" fontId="20" fillId="2" borderId="0" xfId="0" applyFont="1" applyFill="1"/>
    <xf numFmtId="0" fontId="21" fillId="2" borderId="0" xfId="0" applyFont="1" applyFill="1" applyAlignment="1">
      <alignment horizontal="center" vertical="center"/>
    </xf>
    <xf numFmtId="0" fontId="20" fillId="2" borderId="0" xfId="0" applyFont="1" applyFill="1" applyAlignment="1">
      <alignment horizontal="left" vertical="center" wrapText="1"/>
    </xf>
    <xf numFmtId="0" fontId="19" fillId="2" borderId="0" xfId="0" applyFont="1" applyFill="1"/>
    <xf numFmtId="170" fontId="20" fillId="2" borderId="0" xfId="1" applyNumberFormat="1" applyFont="1" applyFill="1" applyBorder="1">
      <protection locked="0"/>
    </xf>
    <xf numFmtId="170" fontId="19" fillId="2" borderId="0" xfId="1" applyNumberFormat="1" applyFont="1" applyFill="1" applyBorder="1">
      <protection locked="0"/>
    </xf>
    <xf numFmtId="0" fontId="21" fillId="2" borderId="0" xfId="0" applyFont="1" applyFill="1"/>
    <xf numFmtId="0" fontId="20" fillId="2" borderId="2" xfId="0" applyFont="1" applyFill="1" applyBorder="1"/>
    <xf numFmtId="170" fontId="20" fillId="2" borderId="2" xfId="1" applyNumberFormat="1" applyFont="1" applyFill="1" applyBorder="1">
      <protection locked="0"/>
    </xf>
    <xf numFmtId="170" fontId="20" fillId="2" borderId="0" xfId="1" applyNumberFormat="1" applyFont="1" applyFill="1">
      <protection locked="0"/>
    </xf>
    <xf numFmtId="0" fontId="20" fillId="2" borderId="0" xfId="30" applyFont="1" applyFill="1"/>
    <xf numFmtId="0" fontId="20" fillId="0" borderId="0" xfId="0" applyFont="1"/>
    <xf numFmtId="170" fontId="19" fillId="2" borderId="0" xfId="1" applyNumberFormat="1" applyFont="1" applyFill="1">
      <protection locked="0"/>
    </xf>
    <xf numFmtId="170" fontId="21" fillId="2" borderId="0" xfId="1" applyNumberFormat="1" applyFont="1" applyFill="1">
      <protection locked="0"/>
    </xf>
    <xf numFmtId="0" fontId="160" fillId="2" borderId="0" xfId="30" applyFont="1" applyFill="1" applyAlignment="1">
      <alignment vertical="center"/>
    </xf>
    <xf numFmtId="0" fontId="20" fillId="2" borderId="0" xfId="30" applyFont="1" applyFill="1" applyAlignment="1">
      <alignment vertical="center"/>
    </xf>
    <xf numFmtId="0" fontId="165" fillId="0" borderId="1" xfId="0" applyFont="1" applyFill="1" applyBorder="1" applyAlignment="1">
      <alignment horizontal="center" vertical="center"/>
    </xf>
    <xf numFmtId="49" fontId="165" fillId="0" borderId="1" xfId="19" applyNumberFormat="1" applyFont="1" applyFill="1" applyBorder="1" applyAlignment="1">
      <alignment horizontal="left" vertical="center" wrapText="1"/>
    </xf>
    <xf numFmtId="170" fontId="20" fillId="0" borderId="0" xfId="1" applyNumberFormat="1" applyFont="1" applyFill="1" applyAlignment="1">
      <alignment vertical="center"/>
      <protection locked="0"/>
    </xf>
    <xf numFmtId="41" fontId="20" fillId="0" borderId="0" xfId="0" applyNumberFormat="1" applyFont="1" applyFill="1"/>
    <xf numFmtId="0" fontId="20" fillId="0" borderId="0" xfId="0" applyFont="1" applyFill="1"/>
    <xf numFmtId="0" fontId="20" fillId="0" borderId="0" xfId="30" applyFont="1" applyFill="1" applyAlignment="1">
      <alignment vertical="center"/>
    </xf>
    <xf numFmtId="0" fontId="165" fillId="2" borderId="1" xfId="0" applyFont="1" applyFill="1" applyBorder="1" applyAlignment="1">
      <alignment horizontal="left" vertical="center" wrapText="1"/>
    </xf>
    <xf numFmtId="0" fontId="165" fillId="2" borderId="0" xfId="19" applyFont="1" applyFill="1"/>
    <xf numFmtId="0" fontId="160" fillId="2" borderId="0" xfId="19" applyFont="1" applyFill="1" applyAlignment="1">
      <alignment horizontal="center" vertical="center" wrapText="1"/>
    </xf>
    <xf numFmtId="0" fontId="161" fillId="2" borderId="0" xfId="19" applyFont="1" applyFill="1" applyAlignment="1">
      <alignment horizontal="center" vertical="center"/>
    </xf>
    <xf numFmtId="0" fontId="160" fillId="2" borderId="0" xfId="19" applyFont="1" applyFill="1" applyAlignment="1">
      <alignment vertical="center" wrapText="1"/>
    </xf>
    <xf numFmtId="0" fontId="160" fillId="2" borderId="0" xfId="19" applyFont="1" applyFill="1" applyAlignment="1">
      <alignment horizontal="left" vertical="top" wrapText="1"/>
    </xf>
    <xf numFmtId="0" fontId="165" fillId="2" borderId="0" xfId="19" applyFont="1" applyFill="1" applyAlignment="1">
      <alignment vertical="center" wrapText="1"/>
    </xf>
    <xf numFmtId="0" fontId="165" fillId="2" borderId="0" xfId="19" applyFont="1" applyFill="1" applyAlignment="1">
      <alignment horizontal="left" vertical="top" wrapText="1"/>
    </xf>
    <xf numFmtId="0" fontId="160" fillId="2" borderId="1" xfId="8" applyFont="1" applyFill="1" applyBorder="1" applyAlignment="1">
      <alignment wrapText="1"/>
    </xf>
    <xf numFmtId="170" fontId="165" fillId="2" borderId="0" xfId="19" applyNumberFormat="1" applyFont="1" applyFill="1"/>
    <xf numFmtId="0" fontId="165" fillId="2" borderId="0" xfId="19" applyFont="1" applyFill="1" applyAlignment="1">
      <alignment vertical="center"/>
    </xf>
    <xf numFmtId="170" fontId="165" fillId="2" borderId="0" xfId="19" applyNumberFormat="1" applyFont="1" applyFill="1" applyAlignment="1">
      <alignment vertical="center"/>
    </xf>
    <xf numFmtId="3" fontId="160" fillId="2" borderId="1" xfId="8" applyNumberFormat="1" applyFont="1" applyFill="1" applyBorder="1" applyAlignment="1">
      <alignment horizontal="left" wrapText="1"/>
    </xf>
    <xf numFmtId="0" fontId="165" fillId="2" borderId="0" xfId="19" applyFont="1" applyFill="1" applyAlignment="1">
      <alignment horizontal="left"/>
    </xf>
    <xf numFmtId="0" fontId="160" fillId="2" borderId="0" xfId="19" applyFont="1" applyFill="1"/>
    <xf numFmtId="170" fontId="165" fillId="2" borderId="0" xfId="1" applyNumberFormat="1" applyFont="1" applyFill="1">
      <protection locked="0"/>
    </xf>
    <xf numFmtId="170" fontId="160" fillId="2" borderId="0" xfId="1" applyNumberFormat="1" applyFont="1" applyFill="1">
      <protection locked="0"/>
    </xf>
    <xf numFmtId="0" fontId="161" fillId="2" borderId="0" xfId="19" applyFont="1" applyFill="1"/>
    <xf numFmtId="170" fontId="161" fillId="2" borderId="0" xfId="1" applyNumberFormat="1" applyFont="1" applyFill="1">
      <protection locked="0"/>
    </xf>
    <xf numFmtId="0" fontId="165" fillId="2" borderId="2" xfId="19" applyFont="1" applyFill="1" applyBorder="1"/>
    <xf numFmtId="0" fontId="160" fillId="2" borderId="1" xfId="0" applyFont="1" applyFill="1" applyBorder="1" applyAlignment="1">
      <alignment horizontal="center" vertical="center" wrapText="1"/>
    </xf>
    <xf numFmtId="0" fontId="165" fillId="2" borderId="1" xfId="0" applyFont="1" applyFill="1" applyBorder="1" applyAlignment="1">
      <alignment horizontal="center"/>
    </xf>
    <xf numFmtId="49" fontId="165" fillId="2" borderId="1" xfId="0" applyNumberFormat="1" applyFont="1" applyFill="1" applyBorder="1" applyAlignment="1">
      <alignment horizontal="left" vertical="center" wrapText="1"/>
    </xf>
    <xf numFmtId="11" fontId="165" fillId="2" borderId="1" xfId="0" applyNumberFormat="1" applyFont="1" applyFill="1" applyBorder="1" applyAlignment="1">
      <alignment horizontal="left" vertical="center" wrapText="1"/>
    </xf>
    <xf numFmtId="169" fontId="20" fillId="2" borderId="0" xfId="1" applyFont="1" applyFill="1">
      <protection locked="0"/>
    </xf>
    <xf numFmtId="10" fontId="165" fillId="2" borderId="1" xfId="1" applyNumberFormat="1" applyFont="1" applyFill="1" applyBorder="1" applyAlignment="1" applyProtection="1">
      <alignment vertical="center" wrapText="1"/>
    </xf>
    <xf numFmtId="10" fontId="20" fillId="0" borderId="1" xfId="44" applyNumberFormat="1" applyFont="1" applyFill="1" applyBorder="1" applyAlignment="1" applyProtection="1">
      <alignment horizontal="right" vertical="center" wrapText="1"/>
    </xf>
    <xf numFmtId="10" fontId="19" fillId="0" borderId="1" xfId="44" applyNumberFormat="1" applyFont="1" applyFill="1" applyBorder="1" applyAlignment="1" applyProtection="1">
      <alignment horizontal="right" vertical="center" wrapText="1"/>
    </xf>
    <xf numFmtId="10" fontId="165" fillId="2" borderId="1" xfId="1" applyNumberFormat="1" applyFont="1" applyFill="1" applyBorder="1" applyAlignment="1" applyProtection="1">
      <alignment horizontal="right" vertical="center" wrapText="1"/>
    </xf>
    <xf numFmtId="170" fontId="165" fillId="2" borderId="1" xfId="1" applyNumberFormat="1" applyFont="1" applyFill="1" applyBorder="1" applyAlignment="1" applyProtection="1">
      <alignment vertical="center" wrapText="1"/>
    </xf>
    <xf numFmtId="170" fontId="165" fillId="2" borderId="1" xfId="1" applyNumberFormat="1" applyFont="1" applyFill="1" applyBorder="1" applyAlignment="1">
      <alignment vertical="center" wrapText="1"/>
      <protection locked="0"/>
    </xf>
    <xf numFmtId="170" fontId="165" fillId="2" borderId="1" xfId="1" applyNumberFormat="1" applyFont="1" applyFill="1" applyBorder="1" applyAlignment="1" applyProtection="1">
      <alignment horizontal="right" vertical="center" wrapText="1"/>
    </xf>
    <xf numFmtId="169" fontId="165" fillId="2" borderId="1" xfId="1" applyFont="1" applyFill="1" applyBorder="1" applyAlignment="1" applyProtection="1">
      <alignment horizontal="right" vertical="center" wrapText="1"/>
    </xf>
    <xf numFmtId="43" fontId="165" fillId="2" borderId="1" xfId="1" applyNumberFormat="1" applyFont="1" applyFill="1" applyBorder="1" applyAlignment="1" applyProtection="1">
      <alignment vertical="center" wrapText="1"/>
    </xf>
    <xf numFmtId="169" fontId="165" fillId="2" borderId="1" xfId="1" applyFont="1" applyFill="1" applyBorder="1" applyAlignment="1" applyProtection="1">
      <alignment vertical="center" wrapText="1"/>
    </xf>
    <xf numFmtId="0" fontId="19" fillId="0" borderId="0" xfId="19" applyFont="1" applyFill="1" applyAlignment="1">
      <alignment horizontal="left" vertical="center" wrapText="1"/>
    </xf>
    <xf numFmtId="0" fontId="20" fillId="0" borderId="0" xfId="19" applyFont="1" applyFill="1" applyAlignment="1">
      <alignment horizontal="left" vertical="center" wrapText="1"/>
    </xf>
    <xf numFmtId="49" fontId="160" fillId="0" borderId="1" xfId="19" applyNumberFormat="1" applyFont="1" applyFill="1" applyBorder="1" applyAlignment="1" applyProtection="1">
      <alignment horizontal="center" vertical="center" wrapText="1"/>
    </xf>
    <xf numFmtId="0" fontId="19" fillId="0" borderId="1" xfId="8" applyNumberFormat="1" applyFont="1" applyFill="1" applyBorder="1" applyAlignment="1" applyProtection="1">
      <alignment horizontal="center" vertical="center" wrapText="1"/>
    </xf>
    <xf numFmtId="0" fontId="19" fillId="0" borderId="1" xfId="8" applyFont="1" applyFill="1" applyBorder="1" applyAlignment="1" applyProtection="1">
      <alignment horizontal="center" vertical="center" wrapText="1"/>
    </xf>
    <xf numFmtId="170" fontId="19" fillId="0" borderId="1" xfId="981" applyNumberFormat="1" applyFont="1" applyFill="1" applyBorder="1" applyAlignment="1" applyProtection="1">
      <alignment vertical="center"/>
      <protection locked="0"/>
    </xf>
    <xf numFmtId="170" fontId="20" fillId="0" borderId="1" xfId="981" applyNumberFormat="1" applyFont="1" applyFill="1" applyBorder="1" applyAlignment="1" applyProtection="1">
      <alignment vertical="center"/>
      <protection locked="0"/>
    </xf>
    <xf numFmtId="170" fontId="163" fillId="0" borderId="1" xfId="981" applyNumberFormat="1" applyFont="1" applyFill="1" applyBorder="1" applyAlignment="1" applyProtection="1">
      <alignment vertical="center"/>
      <protection locked="0"/>
    </xf>
    <xf numFmtId="170" fontId="164" fillId="0" borderId="1" xfId="981" applyNumberFormat="1" applyFont="1" applyFill="1" applyBorder="1" applyAlignment="1" applyProtection="1">
      <alignment vertical="center"/>
      <protection locked="0"/>
    </xf>
    <xf numFmtId="49" fontId="20" fillId="0" borderId="1" xfId="8" applyNumberFormat="1" applyFont="1" applyFill="1" applyBorder="1" applyAlignment="1" applyProtection="1">
      <alignment horizontal="center" vertical="center" wrapText="1"/>
    </xf>
    <xf numFmtId="170" fontId="20" fillId="0" borderId="1" xfId="981" applyNumberFormat="1" applyFont="1" applyFill="1" applyBorder="1" applyAlignment="1" applyProtection="1">
      <alignment horizontal="right" vertical="center"/>
      <protection locked="0"/>
    </xf>
    <xf numFmtId="170" fontId="19" fillId="0" borderId="1" xfId="8" applyNumberFormat="1" applyFont="1" applyFill="1" applyBorder="1" applyAlignment="1" applyProtection="1">
      <alignment horizontal="center" vertical="center" wrapText="1"/>
    </xf>
    <xf numFmtId="170" fontId="165" fillId="0" borderId="1" xfId="981" applyNumberFormat="1" applyFont="1" applyFill="1" applyBorder="1" applyAlignment="1" applyProtection="1">
      <alignment vertical="center"/>
      <protection locked="0"/>
    </xf>
    <xf numFmtId="170" fontId="20" fillId="0" borderId="3" xfId="981" applyNumberFormat="1" applyFont="1" applyFill="1" applyBorder="1" applyAlignment="1" applyProtection="1">
      <alignment vertical="center"/>
      <protection locked="0"/>
    </xf>
    <xf numFmtId="169" fontId="20" fillId="0" borderId="3" xfId="981" applyNumberFormat="1" applyFont="1" applyFill="1" applyBorder="1" applyAlignment="1" applyProtection="1">
      <alignment horizontal="center" vertical="center" wrapText="1"/>
      <protection locked="0"/>
    </xf>
    <xf numFmtId="170" fontId="19" fillId="0" borderId="3" xfId="8" applyNumberFormat="1" applyFont="1" applyFill="1" applyBorder="1" applyAlignment="1" applyProtection="1">
      <alignment horizontal="center" vertical="center" wrapText="1"/>
    </xf>
    <xf numFmtId="49" fontId="19" fillId="0" borderId="3" xfId="19" applyNumberFormat="1" applyFont="1" applyFill="1" applyBorder="1" applyAlignment="1" applyProtection="1">
      <alignment horizontal="center" vertical="center" wrapText="1"/>
    </xf>
    <xf numFmtId="0" fontId="165" fillId="0" borderId="0" xfId="0" applyFont="1" applyFill="1" applyAlignment="1">
      <alignment horizontal="center" vertical="center"/>
    </xf>
    <xf numFmtId="0" fontId="165" fillId="0" borderId="0" xfId="0" applyFont="1" applyFill="1" applyAlignment="1">
      <alignment vertical="center"/>
    </xf>
    <xf numFmtId="0" fontId="160" fillId="0" borderId="0" xfId="0" applyFont="1" applyFill="1" applyAlignment="1">
      <alignment horizontal="left" vertical="center" wrapText="1"/>
    </xf>
    <xf numFmtId="0" fontId="160" fillId="0" borderId="0" xfId="0" applyFont="1" applyFill="1" applyAlignment="1">
      <alignment vertical="center" wrapText="1"/>
    </xf>
    <xf numFmtId="0" fontId="165" fillId="0" borderId="0" xfId="0" applyFont="1" applyFill="1" applyAlignment="1">
      <alignment horizontal="left" vertical="center" wrapText="1"/>
    </xf>
    <xf numFmtId="0" fontId="165" fillId="0" borderId="0" xfId="0" applyFont="1" applyFill="1" applyAlignment="1">
      <alignment vertical="center" wrapText="1"/>
    </xf>
    <xf numFmtId="49" fontId="160" fillId="0" borderId="1" xfId="0" applyNumberFormat="1" applyFont="1" applyFill="1" applyBorder="1" applyAlignment="1">
      <alignment horizontal="center" vertical="center" wrapText="1"/>
    </xf>
    <xf numFmtId="0" fontId="160" fillId="0" borderId="1" xfId="8" applyFont="1" applyFill="1" applyBorder="1" applyAlignment="1">
      <alignment horizontal="left" vertical="center" wrapText="1"/>
    </xf>
    <xf numFmtId="167" fontId="160" fillId="0" borderId="1" xfId="8" applyNumberFormat="1" applyFont="1" applyFill="1" applyBorder="1" applyAlignment="1">
      <alignment horizontal="right" vertical="center" wrapText="1"/>
    </xf>
    <xf numFmtId="167" fontId="165" fillId="0" borderId="1" xfId="8" applyNumberFormat="1" applyFont="1" applyFill="1" applyBorder="1" applyAlignment="1">
      <alignment horizontal="right" vertical="center" wrapText="1"/>
    </xf>
    <xf numFmtId="3" fontId="165" fillId="0" borderId="0" xfId="0" applyNumberFormat="1" applyFont="1" applyFill="1"/>
    <xf numFmtId="167" fontId="165" fillId="0" borderId="1" xfId="1" applyNumberFormat="1" applyFont="1" applyFill="1" applyBorder="1" applyAlignment="1" applyProtection="1">
      <alignment horizontal="right" vertical="center"/>
    </xf>
    <xf numFmtId="0" fontId="160" fillId="0" borderId="1" xfId="8" applyFont="1" applyFill="1" applyBorder="1" applyAlignment="1">
      <alignment horizontal="center" vertical="center" wrapText="1"/>
    </xf>
    <xf numFmtId="2" fontId="165" fillId="0" borderId="1" xfId="8" applyNumberFormat="1" applyFont="1" applyFill="1" applyBorder="1" applyAlignment="1">
      <alignment horizontal="center" vertical="center" wrapText="1"/>
    </xf>
    <xf numFmtId="0" fontId="160" fillId="0" borderId="1" xfId="8" quotePrefix="1" applyFont="1" applyFill="1" applyBorder="1" applyAlignment="1">
      <alignment horizontal="center" vertical="center" wrapText="1"/>
    </xf>
    <xf numFmtId="0" fontId="160" fillId="0" borderId="0" xfId="0" applyFont="1" applyFill="1"/>
    <xf numFmtId="170" fontId="165" fillId="0" borderId="0" xfId="1" applyNumberFormat="1" applyFont="1" applyFill="1" applyBorder="1">
      <protection locked="0"/>
    </xf>
    <xf numFmtId="170" fontId="160" fillId="0" borderId="0" xfId="1" applyNumberFormat="1" applyFont="1" applyFill="1" applyBorder="1">
      <protection locked="0"/>
    </xf>
    <xf numFmtId="170" fontId="165" fillId="0" borderId="0" xfId="4" applyNumberFormat="1" applyFont="1" applyFill="1" applyBorder="1"/>
    <xf numFmtId="0" fontId="165" fillId="0" borderId="0" xfId="30" applyFont="1" applyFill="1"/>
    <xf numFmtId="0" fontId="165" fillId="0" borderId="2" xfId="0" applyFont="1" applyFill="1" applyBorder="1"/>
    <xf numFmtId="170" fontId="165" fillId="0" borderId="2" xfId="1" applyNumberFormat="1" applyFont="1" applyFill="1" applyBorder="1">
      <protection locked="0"/>
    </xf>
    <xf numFmtId="170" fontId="165" fillId="0" borderId="2" xfId="4" applyNumberFormat="1" applyFont="1" applyFill="1" applyBorder="1"/>
    <xf numFmtId="170" fontId="165" fillId="0" borderId="0" xfId="2" applyNumberFormat="1" applyFont="1" applyFill="1" applyAlignment="1">
      <alignment vertical="center"/>
    </xf>
    <xf numFmtId="0" fontId="21" fillId="0" borderId="0" xfId="0" applyFont="1" applyFill="1" applyAlignment="1">
      <alignment horizontal="center" vertical="center"/>
    </xf>
    <xf numFmtId="0" fontId="19" fillId="0" borderId="0" xfId="0" applyFont="1" applyFill="1" applyAlignment="1">
      <alignment horizontal="left" vertical="center" wrapText="1"/>
    </xf>
    <xf numFmtId="0" fontId="20" fillId="0" borderId="0" xfId="0" applyFont="1" applyFill="1" applyAlignment="1">
      <alignment horizontal="left" vertical="center" wrapText="1"/>
    </xf>
    <xf numFmtId="49" fontId="19" fillId="0" borderId="1" xfId="0" applyNumberFormat="1" applyFont="1" applyFill="1" applyBorder="1" applyAlignment="1">
      <alignment horizontal="center" vertical="center" wrapText="1"/>
    </xf>
    <xf numFmtId="170" fontId="19" fillId="0" borderId="1" xfId="1" applyNumberFormat="1" applyFont="1" applyFill="1" applyBorder="1" applyAlignment="1">
      <alignment horizontal="center" vertical="center" wrapText="1"/>
      <protection locked="0"/>
    </xf>
    <xf numFmtId="0" fontId="19" fillId="0" borderId="1" xfId="8" applyFont="1" applyFill="1" applyBorder="1" applyAlignment="1">
      <alignment horizontal="left" wrapText="1"/>
    </xf>
    <xf numFmtId="170" fontId="19" fillId="0" borderId="1" xfId="1" applyNumberFormat="1" applyFont="1" applyFill="1" applyBorder="1" applyAlignment="1">
      <alignment horizontal="left" wrapText="1"/>
      <protection locked="0"/>
    </xf>
    <xf numFmtId="167" fontId="20" fillId="0" borderId="1" xfId="1" applyNumberFormat="1" applyFont="1" applyFill="1" applyBorder="1" applyAlignment="1" applyProtection="1">
      <alignment horizontal="right" vertical="center"/>
    </xf>
    <xf numFmtId="170" fontId="19" fillId="0" borderId="1" xfId="1" applyNumberFormat="1" applyFont="1" applyFill="1" applyBorder="1" applyAlignment="1">
      <alignment horizontal="right" vertical="center" wrapText="1"/>
      <protection locked="0"/>
    </xf>
    <xf numFmtId="0" fontId="19" fillId="0" borderId="1" xfId="8" applyFont="1" applyFill="1" applyBorder="1" applyAlignment="1">
      <alignment horizontal="center" wrapText="1"/>
    </xf>
    <xf numFmtId="170" fontId="19" fillId="0" borderId="1" xfId="1" applyNumberFormat="1" applyFont="1" applyFill="1" applyBorder="1" applyAlignment="1">
      <alignment horizontal="left"/>
      <protection locked="0"/>
    </xf>
    <xf numFmtId="170" fontId="20" fillId="0" borderId="0" xfId="0" applyNumberFormat="1" applyFont="1" applyFill="1"/>
    <xf numFmtId="0" fontId="20" fillId="0" borderId="1" xfId="8" applyFont="1" applyFill="1" applyBorder="1" applyAlignment="1">
      <alignment horizontal="left" wrapText="1"/>
    </xf>
    <xf numFmtId="0" fontId="20" fillId="0" borderId="1" xfId="8" applyFont="1" applyFill="1" applyBorder="1" applyAlignment="1">
      <alignment horizontal="center" wrapText="1"/>
    </xf>
    <xf numFmtId="0" fontId="20" fillId="0" borderId="1" xfId="8" applyFont="1" applyFill="1" applyBorder="1" applyAlignment="1">
      <alignment horizontal="center" vertical="center" wrapText="1"/>
    </xf>
    <xf numFmtId="0" fontId="19" fillId="0" borderId="1" xfId="8" applyFont="1" applyFill="1" applyBorder="1" applyAlignment="1">
      <alignment horizontal="center" vertical="center" wrapText="1"/>
    </xf>
    <xf numFmtId="167" fontId="19" fillId="0" borderId="1" xfId="1" applyNumberFormat="1" applyFont="1" applyFill="1" applyBorder="1" applyAlignment="1" applyProtection="1">
      <alignment horizontal="right" vertical="center"/>
    </xf>
    <xf numFmtId="170" fontId="20" fillId="0" borderId="1" xfId="1" applyNumberFormat="1" applyFont="1" applyFill="1" applyBorder="1" applyAlignment="1">
      <alignment horizontal="left"/>
      <protection locked="0"/>
    </xf>
    <xf numFmtId="0" fontId="19" fillId="0" borderId="1" xfId="0" quotePrefix="1" applyFont="1" applyFill="1" applyBorder="1" applyAlignment="1">
      <alignment horizontal="center"/>
    </xf>
    <xf numFmtId="0" fontId="20" fillId="0" borderId="1" xfId="0" quotePrefix="1" applyFont="1" applyFill="1" applyBorder="1" applyAlignment="1">
      <alignment horizontal="center"/>
    </xf>
    <xf numFmtId="170" fontId="19" fillId="0" borderId="1" xfId="1" applyNumberFormat="1" applyFont="1" applyFill="1" applyBorder="1" applyAlignment="1">
      <alignment horizontal="right" vertical="center"/>
      <protection locked="0"/>
    </xf>
    <xf numFmtId="167" fontId="20" fillId="0" borderId="1" xfId="8" applyNumberFormat="1" applyFont="1" applyFill="1" applyBorder="1" applyAlignment="1">
      <alignment horizontal="right" vertical="center" wrapText="1"/>
    </xf>
    <xf numFmtId="169" fontId="20" fillId="0" borderId="0" xfId="1" applyFont="1" applyFill="1">
      <protection locked="0"/>
    </xf>
    <xf numFmtId="169" fontId="19" fillId="0" borderId="1" xfId="1" applyFont="1" applyFill="1" applyBorder="1" applyAlignment="1">
      <alignment horizontal="right" vertical="center"/>
      <protection locked="0"/>
    </xf>
    <xf numFmtId="169" fontId="20" fillId="0" borderId="1" xfId="1" applyFont="1" applyFill="1" applyBorder="1" applyAlignment="1">
      <alignment horizontal="right" vertical="center"/>
      <protection locked="0"/>
    </xf>
    <xf numFmtId="169" fontId="20" fillId="0" borderId="1" xfId="1" applyFont="1" applyFill="1" applyBorder="1" applyAlignment="1">
      <alignment horizontal="right" vertical="center" wrapText="1"/>
      <protection locked="0"/>
    </xf>
    <xf numFmtId="49" fontId="19" fillId="0" borderId="1" xfId="0" applyNumberFormat="1" applyFont="1" applyFill="1" applyBorder="1" applyAlignment="1">
      <alignment horizontal="left" wrapText="1"/>
    </xf>
    <xf numFmtId="49" fontId="19" fillId="0" borderId="1" xfId="0" applyNumberFormat="1" applyFont="1" applyFill="1" applyBorder="1" applyAlignment="1">
      <alignment horizontal="center" wrapText="1"/>
    </xf>
    <xf numFmtId="49" fontId="19" fillId="0" borderId="1" xfId="0" applyNumberFormat="1" applyFont="1" applyFill="1" applyBorder="1" applyAlignment="1">
      <alignment wrapText="1"/>
    </xf>
    <xf numFmtId="0" fontId="20" fillId="0" borderId="0" xfId="0" applyFont="1" applyFill="1" applyAlignment="1">
      <alignment horizontal="left"/>
    </xf>
    <xf numFmtId="0" fontId="20" fillId="0" borderId="0" xfId="0" applyFont="1" applyFill="1" applyAlignment="1">
      <alignment horizontal="center" vertical="center"/>
    </xf>
    <xf numFmtId="0" fontId="20" fillId="0" borderId="0" xfId="0" applyFont="1" applyFill="1" applyAlignment="1">
      <alignment horizontal="right"/>
    </xf>
    <xf numFmtId="0" fontId="19" fillId="0" borderId="0" xfId="0" applyFont="1" applyFill="1"/>
    <xf numFmtId="170" fontId="20" fillId="0" borderId="0" xfId="1" applyNumberFormat="1" applyFont="1" applyFill="1" applyBorder="1">
      <protection locked="0"/>
    </xf>
    <xf numFmtId="170" fontId="19" fillId="0" borderId="0" xfId="1" applyNumberFormat="1" applyFont="1" applyFill="1" applyBorder="1">
      <protection locked="0"/>
    </xf>
    <xf numFmtId="0" fontId="21" fillId="0" borderId="0" xfId="0" applyFont="1" applyFill="1"/>
    <xf numFmtId="170" fontId="21" fillId="0" borderId="0" xfId="1" applyNumberFormat="1" applyFont="1" applyFill="1" applyBorder="1">
      <protection locked="0"/>
    </xf>
    <xf numFmtId="0" fontId="20" fillId="0" borderId="2" xfId="0" applyFont="1" applyFill="1" applyBorder="1"/>
    <xf numFmtId="170" fontId="20" fillId="0" borderId="2" xfId="1" applyNumberFormat="1" applyFont="1" applyFill="1" applyBorder="1">
      <protection locked="0"/>
    </xf>
    <xf numFmtId="170" fontId="19" fillId="0" borderId="0" xfId="1" applyNumberFormat="1" applyFont="1" applyFill="1" applyBorder="1" applyAlignment="1">
      <alignment horizontal="left"/>
      <protection locked="0"/>
    </xf>
    <xf numFmtId="0" fontId="20" fillId="0" borderId="0" xfId="0" applyFont="1" applyFill="1" applyAlignment="1">
      <alignment vertical="center"/>
    </xf>
    <xf numFmtId="170" fontId="20" fillId="0" borderId="0" xfId="2" applyNumberFormat="1" applyFont="1" applyFill="1" applyAlignment="1">
      <alignment vertical="center"/>
    </xf>
    <xf numFmtId="0" fontId="20" fillId="0" borderId="0" xfId="0" applyFont="1" applyFill="1" applyAlignment="1">
      <alignment vertical="top"/>
    </xf>
    <xf numFmtId="0" fontId="20" fillId="0" borderId="0" xfId="30" applyFont="1" applyFill="1"/>
    <xf numFmtId="10" fontId="20" fillId="0" borderId="0" xfId="44" applyNumberFormat="1" applyFont="1" applyFill="1" applyProtection="1"/>
    <xf numFmtId="0" fontId="19" fillId="0" borderId="0" xfId="30" applyFont="1" applyFill="1" applyAlignment="1">
      <alignment vertical="center"/>
    </xf>
    <xf numFmtId="170" fontId="20" fillId="0" borderId="0" xfId="4" applyNumberFormat="1" applyFont="1" applyFill="1"/>
    <xf numFmtId="10" fontId="20" fillId="0" borderId="0" xfId="30" applyNumberFormat="1" applyFont="1" applyFill="1"/>
    <xf numFmtId="0" fontId="19" fillId="0" borderId="1" xfId="19" applyFont="1" applyFill="1" applyBorder="1" applyAlignment="1">
      <alignment horizontal="center" vertical="center" wrapText="1"/>
    </xf>
    <xf numFmtId="170" fontId="19" fillId="0" borderId="1" xfId="1" applyNumberFormat="1" applyFont="1" applyFill="1" applyBorder="1" applyAlignment="1" applyProtection="1">
      <alignment horizontal="center" vertical="center" wrapText="1"/>
    </xf>
    <xf numFmtId="10" fontId="19" fillId="0" borderId="1" xfId="44" applyNumberFormat="1" applyFont="1" applyFill="1" applyBorder="1" applyAlignment="1" applyProtection="1">
      <alignment horizontal="center" vertical="center" wrapText="1"/>
    </xf>
    <xf numFmtId="0" fontId="20" fillId="0" borderId="1" xfId="0" applyFont="1" applyFill="1" applyBorder="1" applyAlignment="1">
      <alignment horizontal="center"/>
    </xf>
    <xf numFmtId="49" fontId="19" fillId="0" borderId="1" xfId="19" applyNumberFormat="1" applyFont="1" applyFill="1" applyBorder="1" applyAlignment="1">
      <alignment horizontal="left" vertical="center" wrapText="1"/>
    </xf>
    <xf numFmtId="49" fontId="20" fillId="0" borderId="1" xfId="19" applyNumberFormat="1" applyFont="1" applyFill="1" applyBorder="1" applyAlignment="1">
      <alignment horizontal="left" vertical="center" wrapText="1"/>
    </xf>
    <xf numFmtId="170" fontId="20" fillId="0" borderId="1" xfId="1" applyNumberFormat="1" applyFont="1" applyFill="1" applyBorder="1" applyAlignment="1" applyProtection="1">
      <alignment horizontal="right" vertical="center" wrapText="1"/>
    </xf>
    <xf numFmtId="170" fontId="20" fillId="0" borderId="1" xfId="1" applyNumberFormat="1" applyFont="1" applyFill="1" applyBorder="1" applyAlignment="1" applyProtection="1">
      <alignment horizontal="left" vertical="center" wrapText="1"/>
    </xf>
    <xf numFmtId="9" fontId="20" fillId="0" borderId="1" xfId="19" applyNumberFormat="1" applyFont="1" applyFill="1" applyBorder="1" applyAlignment="1">
      <alignment horizontal="right" vertical="center" wrapText="1"/>
    </xf>
    <xf numFmtId="41" fontId="20" fillId="0" borderId="1" xfId="0" applyNumberFormat="1" applyFont="1" applyFill="1" applyBorder="1" applyAlignment="1">
      <alignment horizontal="right" vertical="center" wrapText="1"/>
    </xf>
    <xf numFmtId="49" fontId="20" fillId="0" borderId="1" xfId="19" applyNumberFormat="1" applyFont="1" applyFill="1" applyBorder="1" applyAlignment="1">
      <alignment horizontal="left" vertical="center" wrapText="1" indent="1"/>
    </xf>
    <xf numFmtId="41" fontId="20" fillId="0" borderId="1" xfId="0" applyNumberFormat="1" applyFont="1" applyFill="1" applyBorder="1" applyAlignment="1">
      <alignment horizontal="left" vertical="center" wrapText="1"/>
    </xf>
    <xf numFmtId="0" fontId="19" fillId="0" borderId="1" xfId="0" applyFont="1" applyFill="1" applyBorder="1" applyAlignment="1">
      <alignment horizontal="center"/>
    </xf>
    <xf numFmtId="41" fontId="19" fillId="0" borderId="1" xfId="0" applyNumberFormat="1" applyFont="1" applyFill="1" applyBorder="1" applyAlignment="1">
      <alignment horizontal="right" vertical="center" wrapText="1"/>
    </xf>
    <xf numFmtId="49" fontId="19" fillId="0" borderId="1" xfId="19" applyNumberFormat="1" applyFont="1" applyFill="1" applyBorder="1" applyAlignment="1">
      <alignment horizontal="left" vertical="center" wrapText="1" indent="1"/>
    </xf>
    <xf numFmtId="171" fontId="20" fillId="0" borderId="1" xfId="0" applyNumberFormat="1" applyFont="1" applyFill="1" applyBorder="1" applyAlignment="1">
      <alignment horizontal="right" vertical="center" wrapText="1"/>
    </xf>
    <xf numFmtId="0" fontId="20" fillId="0" borderId="0" xfId="30" applyFont="1" applyFill="1" applyAlignment="1">
      <alignment horizontal="center" vertical="center"/>
    </xf>
    <xf numFmtId="49" fontId="20" fillId="0" borderId="0" xfId="19" applyNumberFormat="1" applyFont="1" applyFill="1" applyAlignment="1">
      <alignment horizontal="left" wrapText="1"/>
    </xf>
    <xf numFmtId="49" fontId="20" fillId="0" borderId="0" xfId="19" applyNumberFormat="1" applyFont="1" applyFill="1" applyAlignment="1">
      <alignment horizontal="center" vertical="center" wrapText="1"/>
    </xf>
    <xf numFmtId="167" fontId="20" fillId="0" borderId="0" xfId="30" applyNumberFormat="1" applyFont="1" applyFill="1" applyAlignment="1">
      <alignment horizontal="right" wrapText="1"/>
    </xf>
    <xf numFmtId="10" fontId="20" fillId="0" borderId="0" xfId="44" applyNumberFormat="1" applyFont="1" applyFill="1" applyBorder="1" applyAlignment="1">
      <alignment horizontal="right" wrapText="1"/>
      <protection locked="0"/>
    </xf>
    <xf numFmtId="170" fontId="20" fillId="0" borderId="0" xfId="1" applyNumberFormat="1" applyFont="1" applyFill="1" applyAlignment="1" applyProtection="1">
      <alignment horizontal="right"/>
    </xf>
    <xf numFmtId="10" fontId="20" fillId="0" borderId="0" xfId="44" applyNumberFormat="1" applyFont="1" applyFill="1" applyAlignment="1" applyProtection="1">
      <alignment horizontal="right"/>
    </xf>
    <xf numFmtId="170" fontId="19" fillId="0" borderId="0" xfId="1" applyNumberFormat="1" applyFont="1" applyFill="1">
      <protection locked="0"/>
    </xf>
    <xf numFmtId="170" fontId="21" fillId="0" borderId="0" xfId="1" applyNumberFormat="1" applyFont="1" applyFill="1">
      <protection locked="0"/>
    </xf>
    <xf numFmtId="170" fontId="20" fillId="0" borderId="2" xfId="1" applyNumberFormat="1" applyFont="1" applyFill="1" applyBorder="1" applyAlignment="1" applyProtection="1">
      <alignment horizontal="right"/>
    </xf>
    <xf numFmtId="10" fontId="20" fillId="0" borderId="2" xfId="44" applyNumberFormat="1" applyFont="1" applyFill="1" applyBorder="1" applyAlignment="1" applyProtection="1">
      <alignment horizontal="right"/>
    </xf>
    <xf numFmtId="0" fontId="160" fillId="0" borderId="0" xfId="30" applyFont="1" applyFill="1" applyAlignment="1">
      <alignment vertical="center"/>
    </xf>
    <xf numFmtId="170" fontId="165" fillId="0" borderId="0" xfId="4" applyNumberFormat="1" applyFont="1" applyFill="1"/>
    <xf numFmtId="0" fontId="160" fillId="0" borderId="1" xfId="19" applyFont="1" applyFill="1" applyBorder="1" applyAlignment="1">
      <alignment horizontal="center" vertical="center" wrapText="1"/>
    </xf>
    <xf numFmtId="170" fontId="160" fillId="0" borderId="1" xfId="1" applyNumberFormat="1" applyFont="1" applyFill="1" applyBorder="1" applyAlignment="1" applyProtection="1">
      <alignment horizontal="center" vertical="center" wrapText="1"/>
    </xf>
    <xf numFmtId="0" fontId="160" fillId="0" borderId="1" xfId="0" applyFont="1" applyFill="1" applyBorder="1" applyAlignment="1">
      <alignment horizontal="center" vertical="center"/>
    </xf>
    <xf numFmtId="49" fontId="160" fillId="0" borderId="1" xfId="19" applyNumberFormat="1" applyFont="1" applyFill="1" applyBorder="1" applyAlignment="1">
      <alignment horizontal="left" vertical="center" wrapText="1"/>
    </xf>
    <xf numFmtId="41" fontId="160" fillId="0" borderId="1" xfId="0" applyNumberFormat="1" applyFont="1" applyFill="1" applyBorder="1" applyAlignment="1">
      <alignment horizontal="right" vertical="center" wrapText="1"/>
    </xf>
    <xf numFmtId="170" fontId="19" fillId="0" borderId="0" xfId="1" applyNumberFormat="1" applyFont="1" applyFill="1" applyAlignment="1">
      <alignment vertical="center"/>
      <protection locked="0"/>
    </xf>
    <xf numFmtId="170" fontId="19" fillId="0" borderId="0" xfId="30" applyNumberFormat="1" applyFont="1" applyFill="1" applyAlignment="1">
      <alignment vertical="center"/>
    </xf>
    <xf numFmtId="172" fontId="165" fillId="0" borderId="1" xfId="0" applyNumberFormat="1" applyFont="1" applyFill="1" applyBorder="1" applyAlignment="1">
      <alignment horizontal="right" vertical="center" wrapText="1"/>
    </xf>
    <xf numFmtId="41" fontId="165" fillId="0" borderId="1" xfId="0" applyNumberFormat="1" applyFont="1" applyFill="1" applyBorder="1" applyAlignment="1">
      <alignment horizontal="right" vertical="center" wrapText="1"/>
    </xf>
    <xf numFmtId="49" fontId="161" fillId="0" borderId="1" xfId="19" applyNumberFormat="1" applyFont="1" applyFill="1" applyBorder="1" applyAlignment="1">
      <alignment horizontal="left" vertical="center" wrapText="1"/>
    </xf>
    <xf numFmtId="11" fontId="165" fillId="0" borderId="1" xfId="19" applyNumberFormat="1" applyFont="1" applyFill="1" applyBorder="1" applyAlignment="1">
      <alignment horizontal="left" vertical="center" wrapText="1"/>
    </xf>
    <xf numFmtId="167" fontId="165" fillId="0" borderId="1" xfId="0" applyNumberFormat="1" applyFont="1" applyFill="1" applyBorder="1" applyAlignment="1">
      <alignment horizontal="right" vertical="center" wrapText="1"/>
    </xf>
    <xf numFmtId="167" fontId="160" fillId="0" borderId="1" xfId="0" applyNumberFormat="1" applyFont="1" applyFill="1" applyBorder="1" applyAlignment="1">
      <alignment horizontal="right" vertical="center" wrapText="1"/>
    </xf>
    <xf numFmtId="170" fontId="165" fillId="0" borderId="1" xfId="0" applyNumberFormat="1" applyFont="1" applyFill="1" applyBorder="1" applyAlignment="1">
      <alignment horizontal="right" vertical="center" wrapText="1"/>
    </xf>
    <xf numFmtId="170" fontId="20" fillId="0" borderId="0" xfId="30" applyNumberFormat="1" applyFont="1" applyFill="1" applyAlignment="1">
      <alignment vertical="center"/>
    </xf>
    <xf numFmtId="10" fontId="165" fillId="0" borderId="1" xfId="0" applyNumberFormat="1" applyFont="1" applyFill="1" applyBorder="1" applyAlignment="1">
      <alignment horizontal="right" vertical="center" wrapText="1"/>
    </xf>
    <xf numFmtId="170" fontId="20" fillId="0" borderId="0" xfId="1" applyNumberFormat="1" applyFont="1" applyFill="1" applyBorder="1" applyProtection="1"/>
    <xf numFmtId="170" fontId="20" fillId="0" borderId="0" xfId="4" applyNumberFormat="1" applyFont="1" applyFill="1" applyBorder="1"/>
    <xf numFmtId="10" fontId="158" fillId="0" borderId="1" xfId="1" applyNumberFormat="1" applyFont="1" applyFill="1" applyBorder="1" applyAlignment="1" applyProtection="1">
      <alignment horizontal="right"/>
    </xf>
    <xf numFmtId="0" fontId="158" fillId="0" borderId="1" xfId="983" applyFont="1" applyFill="1" applyBorder="1" applyAlignment="1">
      <alignment horizontal="left" vertical="center" wrapText="1"/>
    </xf>
    <xf numFmtId="170" fontId="158" fillId="0" borderId="1" xfId="984" applyNumberFormat="1" applyFont="1" applyFill="1" applyBorder="1" applyAlignment="1" applyProtection="1">
      <alignment horizontal="right"/>
    </xf>
    <xf numFmtId="43" fontId="158" fillId="0" borderId="1" xfId="984" applyNumberFormat="1" applyFont="1" applyFill="1" applyBorder="1" applyAlignment="1" applyProtection="1">
      <alignment horizontal="right"/>
    </xf>
    <xf numFmtId="49" fontId="160" fillId="0" borderId="1" xfId="19" applyNumberFormat="1" applyFont="1" applyFill="1" applyBorder="1" applyAlignment="1">
      <alignment horizontal="center" vertical="center" wrapText="1"/>
    </xf>
    <xf numFmtId="0" fontId="160" fillId="0" borderId="1" xfId="8" applyFont="1" applyFill="1" applyBorder="1" applyAlignment="1">
      <alignment wrapText="1"/>
    </xf>
    <xf numFmtId="170" fontId="160" fillId="0" borderId="1" xfId="5" applyNumberFormat="1" applyFont="1" applyFill="1" applyBorder="1" applyAlignment="1" applyProtection="1">
      <alignment vertical="center"/>
      <protection locked="0"/>
    </xf>
    <xf numFmtId="0" fontId="165" fillId="0" borderId="1" xfId="8" applyFont="1" applyFill="1" applyBorder="1" applyAlignment="1">
      <alignment wrapText="1"/>
    </xf>
    <xf numFmtId="170" fontId="165" fillId="0" borderId="1" xfId="5" applyNumberFormat="1" applyFont="1" applyFill="1" applyBorder="1" applyAlignment="1" applyProtection="1">
      <alignment horizontal="left" vertical="center" wrapText="1"/>
      <protection locked="0"/>
    </xf>
    <xf numFmtId="0" fontId="160" fillId="0" borderId="1" xfId="8" applyFont="1" applyFill="1" applyBorder="1" applyAlignment="1">
      <alignment vertical="center" wrapText="1"/>
    </xf>
    <xf numFmtId="0" fontId="166" fillId="0" borderId="0" xfId="0" applyFont="1" applyFill="1" applyAlignment="1">
      <alignment horizontal="right" vertical="center" wrapText="1"/>
    </xf>
    <xf numFmtId="0" fontId="158" fillId="0" borderId="0" xfId="0" applyFont="1" applyFill="1" applyAlignment="1">
      <alignment vertical="center"/>
    </xf>
    <xf numFmtId="0" fontId="158" fillId="0" borderId="0" xfId="30" applyFont="1" applyFill="1" applyAlignment="1">
      <alignment vertical="center"/>
    </xf>
    <xf numFmtId="0" fontId="169" fillId="0" borderId="0" xfId="0" applyFont="1" applyFill="1" applyAlignment="1">
      <alignment horizontal="right" vertical="center" wrapText="1"/>
    </xf>
    <xf numFmtId="0" fontId="166" fillId="0" borderId="0" xfId="0" applyFont="1" applyFill="1" applyAlignment="1">
      <alignment horizontal="center" vertical="center" wrapText="1"/>
    </xf>
    <xf numFmtId="0" fontId="169" fillId="0" borderId="0" xfId="0" applyFont="1" applyFill="1" applyAlignment="1">
      <alignment horizontal="center" vertical="center"/>
    </xf>
    <xf numFmtId="0" fontId="166" fillId="0" borderId="0" xfId="0" applyFont="1" applyFill="1" applyAlignment="1">
      <alignment vertical="center" wrapText="1"/>
    </xf>
    <xf numFmtId="0" fontId="158" fillId="0" borderId="0" xfId="0" applyFont="1" applyFill="1" applyAlignment="1">
      <alignment horizontal="left" vertical="center"/>
    </xf>
    <xf numFmtId="0" fontId="158" fillId="0" borderId="0" xfId="0" applyFont="1" applyFill="1" applyAlignment="1">
      <alignment vertical="center" wrapText="1"/>
    </xf>
    <xf numFmtId="0" fontId="158" fillId="0" borderId="0" xfId="0" applyFont="1" applyFill="1" applyAlignment="1">
      <alignment horizontal="left" vertical="center" wrapText="1"/>
    </xf>
    <xf numFmtId="0" fontId="166" fillId="0" borderId="0" xfId="30" applyFont="1" applyFill="1" applyAlignment="1">
      <alignment horizontal="left" vertical="center"/>
    </xf>
    <xf numFmtId="49" fontId="166" fillId="0" borderId="1" xfId="0" applyNumberFormat="1" applyFont="1" applyFill="1" applyBorder="1" applyAlignment="1">
      <alignment horizontal="center" vertical="center" wrapText="1"/>
    </xf>
    <xf numFmtId="10" fontId="166" fillId="0" borderId="1" xfId="44" applyNumberFormat="1" applyFont="1" applyFill="1" applyBorder="1" applyAlignment="1" applyProtection="1">
      <alignment horizontal="center" vertical="center" wrapText="1"/>
    </xf>
    <xf numFmtId="10" fontId="166" fillId="0" borderId="0" xfId="44" applyNumberFormat="1" applyFont="1" applyFill="1" applyBorder="1" applyAlignment="1" applyProtection="1">
      <alignment horizontal="center" vertical="center" wrapText="1"/>
    </xf>
    <xf numFmtId="49" fontId="166" fillId="0" borderId="1" xfId="0" applyNumberFormat="1" applyFont="1" applyFill="1" applyBorder="1" applyAlignment="1">
      <alignment horizontal="left" vertical="center" wrapText="1"/>
    </xf>
    <xf numFmtId="0" fontId="166" fillId="0" borderId="1" xfId="0" applyFont="1" applyFill="1" applyBorder="1" applyAlignment="1">
      <alignment horizontal="left" vertical="center" wrapText="1"/>
    </xf>
    <xf numFmtId="170" fontId="166" fillId="0" borderId="1" xfId="1" applyNumberFormat="1" applyFont="1" applyFill="1" applyBorder="1" applyAlignment="1" applyProtection="1">
      <alignment horizontal="right" vertical="center"/>
    </xf>
    <xf numFmtId="43" fontId="166" fillId="0" borderId="1" xfId="1" applyNumberFormat="1" applyFont="1" applyFill="1" applyBorder="1" applyAlignment="1" applyProtection="1">
      <alignment horizontal="right" vertical="center"/>
    </xf>
    <xf numFmtId="0" fontId="166" fillId="0" borderId="0" xfId="0" applyFont="1" applyFill="1" applyAlignment="1">
      <alignment vertical="center"/>
    </xf>
    <xf numFmtId="0" fontId="158" fillId="0" borderId="1" xfId="0" applyFont="1" applyFill="1" applyBorder="1" applyAlignment="1">
      <alignment horizontal="left" vertical="center" wrapText="1"/>
    </xf>
    <xf numFmtId="170" fontId="158" fillId="0" borderId="1" xfId="2" applyNumberFormat="1" applyFont="1" applyFill="1" applyBorder="1" applyAlignment="1">
      <alignment horizontal="right" vertical="center"/>
    </xf>
    <xf numFmtId="170" fontId="158" fillId="0" borderId="1" xfId="1" applyNumberFormat="1" applyFont="1" applyFill="1" applyBorder="1" applyAlignment="1" applyProtection="1">
      <alignment horizontal="right" vertical="center"/>
    </xf>
    <xf numFmtId="170" fontId="158" fillId="0" borderId="0" xfId="0" applyNumberFormat="1" applyFont="1" applyFill="1" applyAlignment="1">
      <alignment vertical="center"/>
    </xf>
    <xf numFmtId="170" fontId="166" fillId="0" borderId="0" xfId="0" applyNumberFormat="1" applyFont="1" applyFill="1" applyAlignment="1">
      <alignment vertical="center"/>
    </xf>
    <xf numFmtId="10" fontId="166" fillId="0" borderId="0" xfId="44" applyNumberFormat="1" applyFont="1" applyFill="1" applyAlignment="1">
      <alignment vertical="center"/>
      <protection locked="0"/>
    </xf>
    <xf numFmtId="170" fontId="158" fillId="0" borderId="1" xfId="1" applyNumberFormat="1" applyFont="1" applyFill="1" applyBorder="1" applyAlignment="1">
      <alignment horizontal="right" vertical="center"/>
      <protection locked="0"/>
    </xf>
    <xf numFmtId="170" fontId="166" fillId="0" borderId="1" xfId="1" applyNumberFormat="1" applyFont="1" applyFill="1" applyBorder="1" applyAlignment="1">
      <alignment horizontal="right" vertical="center"/>
      <protection locked="0"/>
    </xf>
    <xf numFmtId="0" fontId="166" fillId="0" borderId="0" xfId="0" applyFont="1" applyFill="1" applyAlignment="1">
      <alignment horizontal="left" vertical="center" wrapText="1"/>
    </xf>
    <xf numFmtId="170" fontId="166" fillId="0" borderId="0" xfId="1" applyNumberFormat="1" applyFont="1" applyFill="1" applyBorder="1" applyAlignment="1" applyProtection="1">
      <alignment horizontal="right" vertical="center"/>
    </xf>
    <xf numFmtId="170" fontId="166" fillId="0" borderId="0" xfId="1" applyNumberFormat="1" applyFont="1" applyFill="1" applyBorder="1" applyAlignment="1">
      <alignment horizontal="right" vertical="center"/>
      <protection locked="0"/>
    </xf>
    <xf numFmtId="10" fontId="166" fillId="0" borderId="0" xfId="1" applyNumberFormat="1" applyFont="1" applyFill="1" applyBorder="1" applyAlignment="1" applyProtection="1">
      <alignment horizontal="right" vertical="center"/>
    </xf>
    <xf numFmtId="170" fontId="158" fillId="0" borderId="0" xfId="1" applyNumberFormat="1" applyFont="1" applyFill="1" applyBorder="1" applyAlignment="1">
      <alignment vertical="center"/>
      <protection locked="0"/>
    </xf>
    <xf numFmtId="170" fontId="166" fillId="0" borderId="0" xfId="1" applyNumberFormat="1" applyFont="1" applyFill="1" applyBorder="1" applyAlignment="1">
      <alignment vertical="center"/>
      <protection locked="0"/>
    </xf>
    <xf numFmtId="0" fontId="169" fillId="0" borderId="0" xfId="0" applyFont="1" applyFill="1" applyAlignment="1">
      <alignment vertical="center"/>
    </xf>
    <xf numFmtId="170" fontId="169" fillId="0" borderId="0" xfId="1" applyNumberFormat="1" applyFont="1" applyFill="1" applyBorder="1" applyAlignment="1">
      <alignment vertical="center"/>
      <protection locked="0"/>
    </xf>
    <xf numFmtId="0" fontId="158" fillId="0" borderId="2" xfId="0" applyFont="1" applyFill="1" applyBorder="1" applyAlignment="1">
      <alignment vertical="center"/>
    </xf>
    <xf numFmtId="170" fontId="158" fillId="0" borderId="2" xfId="1" applyNumberFormat="1" applyFont="1" applyFill="1" applyBorder="1" applyAlignment="1">
      <alignment vertical="center"/>
      <protection locked="0"/>
    </xf>
    <xf numFmtId="0" fontId="158" fillId="0" borderId="0" xfId="30" applyFont="1" applyFill="1" applyAlignment="1">
      <alignment horizontal="center" vertical="center"/>
    </xf>
    <xf numFmtId="10" fontId="166" fillId="0" borderId="1" xfId="1" applyNumberFormat="1" applyFont="1" applyFill="1" applyBorder="1" applyAlignment="1" applyProtection="1">
      <alignment horizontal="right" vertical="center"/>
    </xf>
    <xf numFmtId="10" fontId="158" fillId="0" borderId="1" xfId="1" applyNumberFormat="1" applyFont="1" applyFill="1" applyBorder="1" applyAlignment="1" applyProtection="1">
      <alignment horizontal="right" vertical="center"/>
    </xf>
    <xf numFmtId="0" fontId="16" fillId="0" borderId="0" xfId="0" applyFont="1" applyAlignment="1">
      <alignment horizontal="left" vertical="center" wrapText="1"/>
    </xf>
    <xf numFmtId="14" fontId="158" fillId="0" borderId="0" xfId="0" applyNumberFormat="1" applyFont="1" applyAlignment="1">
      <alignment horizontal="left" vertical="center" wrapText="1"/>
    </xf>
    <xf numFmtId="0" fontId="15" fillId="0" borderId="0" xfId="0" applyFont="1" applyAlignment="1">
      <alignment horizontal="left" vertical="center" wrapText="1"/>
    </xf>
    <xf numFmtId="0" fontId="20" fillId="0" borderId="0" xfId="43" applyFont="1" applyFill="1" applyAlignment="1">
      <alignment horizontal="center" vertical="center"/>
    </xf>
    <xf numFmtId="0" fontId="20" fillId="0" borderId="0" xfId="19" applyFont="1" applyFill="1" applyAlignment="1">
      <alignment horizontal="center" vertical="top"/>
    </xf>
    <xf numFmtId="0" fontId="19" fillId="0" borderId="0" xfId="19" applyFont="1" applyFill="1" applyAlignment="1">
      <alignment horizontal="left" vertical="center" wrapText="1"/>
    </xf>
    <xf numFmtId="0" fontId="20" fillId="0" borderId="0" xfId="19" applyFont="1" applyFill="1" applyAlignment="1">
      <alignment horizontal="left" vertical="center" wrapText="1"/>
    </xf>
    <xf numFmtId="0" fontId="20" fillId="0" borderId="0" xfId="19" applyFont="1" applyFill="1" applyBorder="1" applyAlignment="1">
      <alignment horizontal="center" vertical="center"/>
    </xf>
    <xf numFmtId="0" fontId="19" fillId="0" borderId="0" xfId="19" applyFont="1" applyFill="1" applyAlignment="1">
      <alignment horizontal="center"/>
    </xf>
    <xf numFmtId="0" fontId="19" fillId="0" borderId="0" xfId="19" applyFont="1" applyFill="1" applyAlignment="1">
      <alignment horizontal="right" vertical="center" wrapText="1"/>
    </xf>
    <xf numFmtId="0" fontId="20" fillId="0" borderId="0" xfId="19" applyFont="1" applyFill="1" applyAlignment="1">
      <alignment horizontal="right" vertical="center" wrapText="1"/>
    </xf>
    <xf numFmtId="0" fontId="19" fillId="0" borderId="0" xfId="19" applyFont="1" applyFill="1" applyAlignment="1">
      <alignment horizontal="center" vertical="center" wrapText="1"/>
    </xf>
    <xf numFmtId="0" fontId="21" fillId="0" borderId="0" xfId="19" applyFont="1" applyFill="1" applyAlignment="1">
      <alignment horizontal="center" vertical="center"/>
    </xf>
    <xf numFmtId="49" fontId="160" fillId="0" borderId="3" xfId="0" applyNumberFormat="1" applyFont="1" applyFill="1" applyBorder="1" applyAlignment="1">
      <alignment horizontal="center" vertical="center" wrapText="1"/>
    </xf>
    <xf numFmtId="49" fontId="160" fillId="0" borderId="4" xfId="0" applyNumberFormat="1" applyFont="1" applyFill="1" applyBorder="1" applyAlignment="1">
      <alignment horizontal="center" vertical="center" wrapText="1"/>
    </xf>
    <xf numFmtId="49" fontId="160" fillId="0" borderId="5" xfId="0" applyNumberFormat="1" applyFont="1" applyFill="1" applyBorder="1" applyAlignment="1">
      <alignment horizontal="center" vertical="center" wrapText="1"/>
    </xf>
    <xf numFmtId="49" fontId="160" fillId="0" borderId="6" xfId="0" applyNumberFormat="1" applyFont="1" applyFill="1" applyBorder="1" applyAlignment="1">
      <alignment horizontal="center" vertical="center" wrapText="1"/>
    </xf>
    <xf numFmtId="0" fontId="165" fillId="0" borderId="0" xfId="0" applyFont="1" applyFill="1" applyAlignment="1">
      <alignment horizontal="left" vertical="center" wrapText="1"/>
    </xf>
    <xf numFmtId="0" fontId="160" fillId="0" borderId="0" xfId="0" applyFont="1" applyFill="1" applyAlignment="1">
      <alignment horizontal="left" vertical="center" wrapText="1"/>
    </xf>
    <xf numFmtId="0" fontId="160" fillId="0" borderId="0" xfId="0" applyFont="1" applyFill="1" applyAlignment="1">
      <alignment horizontal="right" vertical="center" wrapText="1"/>
    </xf>
    <xf numFmtId="0" fontId="165" fillId="0" borderId="0" xfId="0" applyFont="1" applyFill="1" applyAlignment="1">
      <alignment horizontal="right" vertical="center" wrapText="1"/>
    </xf>
    <xf numFmtId="0" fontId="160" fillId="0" borderId="0" xfId="0" applyFont="1" applyFill="1" applyAlignment="1">
      <alignment horizontal="center" vertical="center" wrapText="1"/>
    </xf>
    <xf numFmtId="0" fontId="165" fillId="0" borderId="0" xfId="0" applyFont="1" applyFill="1" applyAlignment="1">
      <alignment horizontal="center" vertical="center"/>
    </xf>
    <xf numFmtId="0" fontId="20" fillId="0" borderId="0" xfId="0" applyFont="1" applyFill="1" applyAlignment="1">
      <alignment horizontal="center" vertical="top"/>
    </xf>
    <xf numFmtId="0" fontId="19" fillId="0" borderId="0" xfId="0" applyFont="1" applyFill="1" applyAlignment="1">
      <alignment horizontal="center"/>
    </xf>
    <xf numFmtId="0" fontId="20" fillId="0" borderId="0" xfId="0" applyFont="1" applyFill="1" applyAlignment="1">
      <alignment horizontal="center" vertical="center"/>
    </xf>
    <xf numFmtId="0" fontId="19" fillId="0" borderId="0" xfId="0" applyFont="1" applyFill="1" applyAlignment="1">
      <alignment horizontal="left" vertical="center" wrapText="1"/>
    </xf>
    <xf numFmtId="0" fontId="20" fillId="0" borderId="0" xfId="0" applyFont="1" applyFill="1" applyAlignment="1">
      <alignment horizontal="left" vertical="center" wrapText="1"/>
    </xf>
    <xf numFmtId="0" fontId="19" fillId="0" borderId="0" xfId="0" applyFont="1" applyFill="1" applyAlignment="1">
      <alignment horizontal="right" vertical="center" wrapText="1"/>
    </xf>
    <xf numFmtId="0" fontId="20" fillId="0" borderId="0" xfId="0" applyFont="1" applyFill="1" applyAlignment="1">
      <alignment horizontal="right" vertical="center" wrapText="1"/>
    </xf>
    <xf numFmtId="0" fontId="19" fillId="0" borderId="0" xfId="0" applyFont="1" applyFill="1" applyAlignment="1">
      <alignment horizontal="center" vertical="center" wrapText="1"/>
    </xf>
    <xf numFmtId="0" fontId="21" fillId="0" borderId="0" xfId="0" applyFont="1" applyFill="1" applyAlignment="1">
      <alignment horizontal="center" vertical="center"/>
    </xf>
    <xf numFmtId="0" fontId="158" fillId="0" borderId="0" xfId="0" applyFont="1" applyFill="1" applyAlignment="1">
      <alignment horizontal="left" vertical="center" wrapText="1"/>
    </xf>
    <xf numFmtId="0" fontId="166" fillId="0" borderId="0" xfId="0" applyFont="1" applyFill="1" applyAlignment="1">
      <alignment horizontal="right" vertical="center" wrapText="1"/>
    </xf>
    <xf numFmtId="0" fontId="169" fillId="0" borderId="0" xfId="0" applyFont="1" applyFill="1" applyAlignment="1">
      <alignment horizontal="right" vertical="center" wrapText="1"/>
    </xf>
    <xf numFmtId="0" fontId="166" fillId="0" borderId="0" xfId="0" applyFont="1" applyFill="1" applyAlignment="1">
      <alignment horizontal="center" vertical="center" wrapText="1"/>
    </xf>
    <xf numFmtId="0" fontId="169" fillId="0" borderId="0" xfId="0" applyFont="1" applyFill="1" applyAlignment="1">
      <alignment horizontal="center" vertical="center"/>
    </xf>
    <xf numFmtId="0" fontId="166" fillId="0" borderId="0" xfId="0" applyFont="1" applyFill="1" applyAlignment="1">
      <alignment horizontal="left" vertical="center" wrapText="1"/>
    </xf>
    <xf numFmtId="49" fontId="160" fillId="0" borderId="1" xfId="19" applyNumberFormat="1" applyFont="1" applyFill="1" applyBorder="1" applyAlignment="1">
      <alignment horizontal="center" vertical="center" wrapText="1"/>
    </xf>
    <xf numFmtId="0" fontId="165" fillId="0" borderId="5" xfId="8" applyFont="1" applyFill="1" applyBorder="1" applyAlignment="1">
      <alignment horizontal="center" vertical="center" wrapText="1"/>
    </xf>
    <xf numFmtId="0" fontId="165" fillId="0" borderId="6" xfId="8" applyFont="1" applyFill="1" applyBorder="1" applyAlignment="1">
      <alignment horizontal="center" vertical="center" wrapText="1"/>
    </xf>
    <xf numFmtId="0" fontId="165" fillId="0" borderId="6" xfId="0" applyFont="1" applyFill="1" applyBorder="1"/>
    <xf numFmtId="0" fontId="165" fillId="2" borderId="0" xfId="19" applyFont="1" applyFill="1" applyAlignment="1">
      <alignment horizontal="left" vertical="center" wrapText="1"/>
    </xf>
    <xf numFmtId="0" fontId="160" fillId="2" borderId="0" xfId="19" applyFont="1" applyFill="1" applyAlignment="1">
      <alignment horizontal="left" vertical="center" wrapText="1"/>
    </xf>
    <xf numFmtId="0" fontId="160" fillId="2" borderId="0" xfId="19" applyFont="1" applyFill="1" applyAlignment="1">
      <alignment horizontal="right" vertical="center" wrapText="1"/>
    </xf>
    <xf numFmtId="0" fontId="161" fillId="2" borderId="0" xfId="19" applyFont="1" applyFill="1" applyAlignment="1">
      <alignment horizontal="right" vertical="center" wrapText="1"/>
    </xf>
    <xf numFmtId="0" fontId="160" fillId="2" borderId="0" xfId="19" applyFont="1" applyFill="1" applyAlignment="1">
      <alignment horizontal="center" vertical="center" wrapText="1"/>
    </xf>
    <xf numFmtId="0" fontId="161" fillId="2" borderId="0" xfId="19" applyFont="1" applyFill="1" applyAlignment="1">
      <alignment horizontal="center" vertical="center"/>
    </xf>
    <xf numFmtId="0" fontId="165" fillId="2" borderId="5" xfId="0" applyFont="1" applyFill="1" applyBorder="1" applyAlignment="1">
      <alignment horizontal="center" vertical="center"/>
    </xf>
    <xf numFmtId="0" fontId="165" fillId="2" borderId="30" xfId="0" applyFont="1" applyFill="1" applyBorder="1" applyAlignment="1">
      <alignment horizontal="center" vertical="center"/>
    </xf>
    <xf numFmtId="0" fontId="165" fillId="2" borderId="6" xfId="0" applyFont="1" applyFill="1" applyBorder="1" applyAlignment="1">
      <alignment horizontal="center" vertical="center"/>
    </xf>
    <xf numFmtId="0" fontId="19" fillId="2" borderId="0" xfId="0" applyFont="1" applyFill="1" applyAlignment="1">
      <alignment horizontal="center" vertical="center" wrapText="1"/>
    </xf>
    <xf numFmtId="0" fontId="21" fillId="2" borderId="0" xfId="0" applyFont="1" applyFill="1" applyAlignment="1">
      <alignment horizontal="center" vertical="center"/>
    </xf>
    <xf numFmtId="0" fontId="20" fillId="2" borderId="0" xfId="0" applyFont="1" applyFill="1" applyAlignment="1">
      <alignment horizontal="left" vertical="center" wrapText="1"/>
    </xf>
    <xf numFmtId="0" fontId="19" fillId="2" borderId="0" xfId="0" applyFont="1" applyFill="1" applyAlignment="1">
      <alignment horizontal="right" vertical="center" wrapText="1"/>
    </xf>
    <xf numFmtId="0" fontId="21" fillId="2" borderId="0" xfId="0" applyFont="1" applyFill="1" applyAlignment="1">
      <alignment horizontal="right" vertical="center" wrapText="1"/>
    </xf>
    <xf numFmtId="0" fontId="19" fillId="2" borderId="0" xfId="0" applyFont="1" applyFill="1" applyAlignment="1">
      <alignment horizontal="left" vertical="center" wrapText="1"/>
    </xf>
    <xf numFmtId="0" fontId="16" fillId="2" borderId="0" xfId="0" applyFont="1" applyFill="1" applyAlignment="1">
      <alignment horizontal="left" vertical="center" wrapText="1"/>
    </xf>
    <xf numFmtId="0" fontId="15" fillId="2" borderId="0" xfId="0" applyFont="1" applyFill="1" applyAlignment="1">
      <alignment horizontal="left" vertical="center" wrapText="1"/>
    </xf>
    <xf numFmtId="0" fontId="13" fillId="2" borderId="0" xfId="0" applyFont="1" applyFill="1" applyAlignment="1">
      <alignment horizontal="center" vertical="center" wrapText="1"/>
    </xf>
    <xf numFmtId="0" fontId="14" fillId="2" borderId="0" xfId="0" applyFont="1" applyFill="1" applyAlignment="1">
      <alignment horizontal="center" vertical="center"/>
    </xf>
    <xf numFmtId="0" fontId="15" fillId="2" borderId="5" xfId="30" applyFont="1" applyFill="1" applyBorder="1" applyAlignment="1">
      <alignment horizontal="center" vertical="center" wrapText="1"/>
    </xf>
    <xf numFmtId="0" fontId="15" fillId="2" borderId="6" xfId="30" applyFont="1" applyFill="1" applyBorder="1" applyAlignment="1">
      <alignment horizontal="center" vertical="center" wrapText="1"/>
    </xf>
    <xf numFmtId="0" fontId="15" fillId="2" borderId="3" xfId="30" applyFont="1" applyFill="1" applyBorder="1" applyAlignment="1">
      <alignment horizontal="center" vertical="center" wrapText="1"/>
    </xf>
    <xf numFmtId="0" fontId="15" fillId="2" borderId="4" xfId="30" applyFont="1" applyFill="1" applyBorder="1" applyAlignment="1">
      <alignment horizontal="center" vertical="center" wrapText="1"/>
    </xf>
    <xf numFmtId="0" fontId="147" fillId="2" borderId="2" xfId="49" applyFont="1" applyFill="1" applyBorder="1" applyAlignment="1">
      <alignment horizontal="left"/>
    </xf>
    <xf numFmtId="0" fontId="15" fillId="2" borderId="5" xfId="49" applyFont="1" applyFill="1" applyBorder="1" applyAlignment="1">
      <alignment horizontal="center" vertical="center" wrapText="1"/>
    </xf>
    <xf numFmtId="0" fontId="15" fillId="2" borderId="6" xfId="49" applyFont="1" applyFill="1" applyBorder="1" applyAlignment="1">
      <alignment horizontal="center" vertical="center" wrapText="1"/>
    </xf>
    <xf numFmtId="0" fontId="15" fillId="2" borderId="1" xfId="49" applyFont="1" applyFill="1" applyBorder="1" applyAlignment="1">
      <alignment horizontal="center" vertical="center" wrapText="1"/>
    </xf>
    <xf numFmtId="0" fontId="14" fillId="2" borderId="8" xfId="49" applyFont="1" applyFill="1" applyBorder="1" applyAlignment="1">
      <alignment horizontal="left"/>
    </xf>
    <xf numFmtId="0" fontId="16" fillId="2" borderId="0" xfId="48" applyFont="1" applyFill="1" applyAlignment="1">
      <alignment horizontal="left" vertical="center" wrapText="1"/>
    </xf>
    <xf numFmtId="0" fontId="15" fillId="2" borderId="0" xfId="48" applyFont="1" applyFill="1" applyAlignment="1">
      <alignment horizontal="left" vertical="center" wrapText="1"/>
    </xf>
    <xf numFmtId="0" fontId="97" fillId="2" borderId="0" xfId="48" applyFont="1" applyFill="1" applyAlignment="1">
      <alignment horizontal="right" vertical="center" wrapText="1"/>
    </xf>
    <xf numFmtId="0" fontId="21" fillId="2" borderId="0" xfId="48" applyFont="1" applyFill="1" applyAlignment="1">
      <alignment horizontal="right" vertical="center" wrapText="1"/>
    </xf>
    <xf numFmtId="0" fontId="13" fillId="2" borderId="0" xfId="48" applyFont="1" applyFill="1" applyAlignment="1">
      <alignment horizontal="center" vertical="center" wrapText="1"/>
    </xf>
    <xf numFmtId="15" fontId="14" fillId="2" borderId="0" xfId="48" applyNumberFormat="1" applyFont="1" applyFill="1" applyAlignment="1">
      <alignment horizontal="center" vertical="center"/>
    </xf>
    <xf numFmtId="0" fontId="14" fillId="2" borderId="0" xfId="48" applyFont="1" applyFill="1" applyAlignment="1">
      <alignment horizontal="center" vertical="center"/>
    </xf>
    <xf numFmtId="0" fontId="14" fillId="2" borderId="8" xfId="48" applyFont="1" applyFill="1" applyBorder="1" applyAlignment="1">
      <alignment horizontal="left" vertical="center"/>
    </xf>
    <xf numFmtId="0" fontId="15" fillId="2" borderId="5" xfId="19" applyFont="1" applyFill="1" applyBorder="1" applyAlignment="1">
      <alignment horizontal="center" vertical="center" wrapText="1"/>
    </xf>
    <xf numFmtId="0" fontId="15" fillId="2" borderId="6" xfId="19" applyFont="1" applyFill="1" applyBorder="1" applyAlignment="1">
      <alignment horizontal="center" vertical="center" wrapText="1"/>
    </xf>
    <xf numFmtId="170" fontId="15" fillId="2" borderId="3" xfId="237" applyNumberFormat="1" applyFont="1" applyFill="1" applyBorder="1" applyAlignment="1" applyProtection="1">
      <alignment horizontal="center" vertical="center" wrapText="1"/>
    </xf>
    <xf numFmtId="170" fontId="15" fillId="2" borderId="4" xfId="237" applyNumberFormat="1" applyFont="1" applyFill="1" applyBorder="1" applyAlignment="1" applyProtection="1">
      <alignment horizontal="center" vertical="center" wrapText="1"/>
    </xf>
    <xf numFmtId="0" fontId="16" fillId="2" borderId="0" xfId="48" applyFont="1" applyFill="1" applyAlignment="1">
      <alignment vertical="center" wrapText="1"/>
    </xf>
    <xf numFmtId="3" fontId="16" fillId="2" borderId="0" xfId="49" applyNumberFormat="1" applyFont="1" applyFill="1" applyAlignment="1">
      <alignment horizontal="left" vertical="center" wrapText="1"/>
    </xf>
    <xf numFmtId="3" fontId="15" fillId="2" borderId="0" xfId="49" applyNumberFormat="1" applyFont="1" applyFill="1" applyAlignment="1">
      <alignment horizontal="left" vertical="center" wrapText="1"/>
    </xf>
    <xf numFmtId="3" fontId="15" fillId="2" borderId="0" xfId="496" applyNumberFormat="1" applyFont="1" applyFill="1" applyAlignment="1">
      <alignment horizontal="left" vertical="center" wrapText="1"/>
    </xf>
    <xf numFmtId="0" fontId="15" fillId="2" borderId="0" xfId="48" applyFont="1" applyFill="1" applyAlignment="1">
      <alignment horizontal="right" vertical="center" wrapText="1"/>
    </xf>
    <xf numFmtId="0" fontId="14" fillId="2" borderId="0" xfId="48" applyFont="1" applyFill="1" applyAlignment="1">
      <alignment horizontal="right" vertical="center" wrapText="1"/>
    </xf>
    <xf numFmtId="3" fontId="16" fillId="2" borderId="0" xfId="496" applyNumberFormat="1" applyFont="1" applyFill="1" applyAlignment="1">
      <alignment horizontal="left" vertical="center" wrapText="1"/>
    </xf>
    <xf numFmtId="0" fontId="15" fillId="2" borderId="0" xfId="48" applyFont="1" applyFill="1" applyAlignment="1">
      <alignment vertical="center" wrapText="1"/>
    </xf>
    <xf numFmtId="170" fontId="15" fillId="2" borderId="5" xfId="237" applyNumberFormat="1" applyFont="1" applyFill="1" applyBorder="1" applyAlignment="1" applyProtection="1">
      <alignment horizontal="center" vertical="center" wrapText="1"/>
    </xf>
    <xf numFmtId="170" fontId="15" fillId="2" borderId="6" xfId="237" applyNumberFormat="1" applyFont="1" applyFill="1" applyBorder="1" applyAlignment="1" applyProtection="1">
      <alignment horizontal="center" vertical="center" wrapText="1"/>
    </xf>
    <xf numFmtId="0" fontId="15" fillId="2" borderId="0" xfId="48" applyFont="1" applyFill="1" applyAlignment="1">
      <alignment horizontal="right" wrapText="1"/>
    </xf>
    <xf numFmtId="0" fontId="15" fillId="2" borderId="0" xfId="48" applyFont="1" applyFill="1" applyAlignment="1">
      <alignment horizontal="center"/>
    </xf>
    <xf numFmtId="0" fontId="16" fillId="2" borderId="0" xfId="48" applyFont="1" applyFill="1" applyAlignment="1">
      <alignment horizontal="center"/>
    </xf>
    <xf numFmtId="0" fontId="15" fillId="2" borderId="3" xfId="19" applyFont="1" applyFill="1" applyBorder="1" applyAlignment="1">
      <alignment horizontal="center" vertical="center" wrapText="1"/>
    </xf>
    <xf numFmtId="0" fontId="15" fillId="2" borderId="4" xfId="19" applyFont="1" applyFill="1" applyBorder="1" applyAlignment="1">
      <alignment horizontal="center" vertical="center" wrapText="1"/>
    </xf>
    <xf numFmtId="0" fontId="15" fillId="2" borderId="31" xfId="19" applyFont="1" applyFill="1" applyBorder="1" applyAlignment="1">
      <alignment horizontal="center" vertical="center" wrapText="1"/>
    </xf>
    <xf numFmtId="0" fontId="15" fillId="2" borderId="32" xfId="19" applyFont="1" applyFill="1" applyBorder="1" applyAlignment="1">
      <alignment horizontal="center" vertical="center" wrapText="1"/>
    </xf>
  </cellXfs>
  <cellStyles count="1493">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 2" xfId="1028"/>
    <cellStyle name="_KT (2)_2_TG-TH" xfId="87"/>
    <cellStyle name="_KT (2)_3" xfId="88"/>
    <cellStyle name="_KT (2)_3 2" xfId="1029"/>
    <cellStyle name="_KT (2)_3_TG-TH" xfId="89"/>
    <cellStyle name="_KT (2)_4" xfId="90"/>
    <cellStyle name="_KT (2)_4_TG-TH" xfId="91"/>
    <cellStyle name="_KT (2)_4_TG-TH 2" xfId="1030"/>
    <cellStyle name="_KT (2)_5" xfId="92"/>
    <cellStyle name="_KT (2)_TG-TH" xfId="93"/>
    <cellStyle name="_KT (2)_TG-TH 2" xfId="1031"/>
    <cellStyle name="_KT_TG" xfId="94"/>
    <cellStyle name="_KT_TG 2" xfId="1032"/>
    <cellStyle name="_KT_TG_1" xfId="95"/>
    <cellStyle name="_KT_TG_2" xfId="96"/>
    <cellStyle name="_KT_TG_3" xfId="97"/>
    <cellStyle name="_KT_TG_3 2" xfId="1033"/>
    <cellStyle name="_KT_TG_4" xfId="98"/>
    <cellStyle name="_SO T11" xfId="99"/>
    <cellStyle name="_TG-TH" xfId="100"/>
    <cellStyle name="_TG-TH 2" xfId="1034"/>
    <cellStyle name="_TG-TH_1" xfId="101"/>
    <cellStyle name="_TG-TH_2" xfId="102"/>
    <cellStyle name="_TG-TH_3" xfId="103"/>
    <cellStyle name="_TG-TH_4" xfId="104"/>
    <cellStyle name="_TG-TH_4 2" xfId="1035"/>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10" xfId="966"/>
    <cellStyle name="20% - Accent1 2" xfId="114"/>
    <cellStyle name="20% - Accent1 3" xfId="115"/>
    <cellStyle name="20% - Accent1 3 2" xfId="1036"/>
    <cellStyle name="20% - Accent1 4" xfId="876"/>
    <cellStyle name="20% - Accent1 4 2" xfId="1412"/>
    <cellStyle name="20% - Accent1 5" xfId="891"/>
    <cellStyle name="20% - Accent1 5 2" xfId="1425"/>
    <cellStyle name="20% - Accent1 6" xfId="906"/>
    <cellStyle name="20% - Accent1 6 2" xfId="1438"/>
    <cellStyle name="20% - Accent1 7" xfId="920"/>
    <cellStyle name="20% - Accent1 7 2" xfId="1451"/>
    <cellStyle name="20% - Accent1 8" xfId="935"/>
    <cellStyle name="20% - Accent1 8 2" xfId="1464"/>
    <cellStyle name="20% - Accent1 9" xfId="950"/>
    <cellStyle name="20% - Accent1 9 2" xfId="1477"/>
    <cellStyle name="20% - Accent2" xfId="852" builtinId="34" customBuiltin="1"/>
    <cellStyle name="20% - Accent2 10" xfId="967"/>
    <cellStyle name="20% - Accent2 2" xfId="116"/>
    <cellStyle name="20% - Accent2 3" xfId="117"/>
    <cellStyle name="20% - Accent2 3 2" xfId="1037"/>
    <cellStyle name="20% - Accent2 4" xfId="877"/>
    <cellStyle name="20% - Accent2 4 2" xfId="1413"/>
    <cellStyle name="20% - Accent2 5" xfId="892"/>
    <cellStyle name="20% - Accent2 5 2" xfId="1426"/>
    <cellStyle name="20% - Accent2 6" xfId="907"/>
    <cellStyle name="20% - Accent2 6 2" xfId="1439"/>
    <cellStyle name="20% - Accent2 7" xfId="921"/>
    <cellStyle name="20% - Accent2 7 2" xfId="1452"/>
    <cellStyle name="20% - Accent2 8" xfId="936"/>
    <cellStyle name="20% - Accent2 8 2" xfId="1465"/>
    <cellStyle name="20% - Accent2 9" xfId="951"/>
    <cellStyle name="20% - Accent2 9 2" xfId="1478"/>
    <cellStyle name="20% - Accent3" xfId="856" builtinId="38" customBuiltin="1"/>
    <cellStyle name="20% - Accent3 10" xfId="968"/>
    <cellStyle name="20% - Accent3 2" xfId="118"/>
    <cellStyle name="20% - Accent3 3" xfId="119"/>
    <cellStyle name="20% - Accent3 3 2" xfId="1038"/>
    <cellStyle name="20% - Accent3 4" xfId="878"/>
    <cellStyle name="20% - Accent3 4 2" xfId="1414"/>
    <cellStyle name="20% - Accent3 5" xfId="893"/>
    <cellStyle name="20% - Accent3 5 2" xfId="1427"/>
    <cellStyle name="20% - Accent3 6" xfId="908"/>
    <cellStyle name="20% - Accent3 6 2" xfId="1440"/>
    <cellStyle name="20% - Accent3 7" xfId="922"/>
    <cellStyle name="20% - Accent3 7 2" xfId="1453"/>
    <cellStyle name="20% - Accent3 8" xfId="937"/>
    <cellStyle name="20% - Accent3 8 2" xfId="1466"/>
    <cellStyle name="20% - Accent3 9" xfId="952"/>
    <cellStyle name="20% - Accent3 9 2" xfId="1479"/>
    <cellStyle name="20% - Accent4" xfId="860" builtinId="42" customBuiltin="1"/>
    <cellStyle name="20% - Accent4 10" xfId="969"/>
    <cellStyle name="20% - Accent4 2" xfId="120"/>
    <cellStyle name="20% - Accent4 3" xfId="121"/>
    <cellStyle name="20% - Accent4 3 2" xfId="1039"/>
    <cellStyle name="20% - Accent4 4" xfId="879"/>
    <cellStyle name="20% - Accent4 4 2" xfId="1415"/>
    <cellStyle name="20% - Accent4 5" xfId="894"/>
    <cellStyle name="20% - Accent4 5 2" xfId="1428"/>
    <cellStyle name="20% - Accent4 6" xfId="909"/>
    <cellStyle name="20% - Accent4 6 2" xfId="1441"/>
    <cellStyle name="20% - Accent4 7" xfId="923"/>
    <cellStyle name="20% - Accent4 7 2" xfId="1454"/>
    <cellStyle name="20% - Accent4 8" xfId="938"/>
    <cellStyle name="20% - Accent4 8 2" xfId="1467"/>
    <cellStyle name="20% - Accent4 9" xfId="953"/>
    <cellStyle name="20% - Accent4 9 2" xfId="1480"/>
    <cellStyle name="20% - Accent5" xfId="864" builtinId="46" customBuiltin="1"/>
    <cellStyle name="20% - Accent5 10" xfId="970"/>
    <cellStyle name="20% - Accent5 2" xfId="122"/>
    <cellStyle name="20% - Accent5 3" xfId="123"/>
    <cellStyle name="20% - Accent5 3 2" xfId="1040"/>
    <cellStyle name="20% - Accent5 4" xfId="880"/>
    <cellStyle name="20% - Accent5 4 2" xfId="1416"/>
    <cellStyle name="20% - Accent5 5" xfId="895"/>
    <cellStyle name="20% - Accent5 5 2" xfId="1429"/>
    <cellStyle name="20% - Accent5 6" xfId="910"/>
    <cellStyle name="20% - Accent5 6 2" xfId="1442"/>
    <cellStyle name="20% - Accent5 7" xfId="924"/>
    <cellStyle name="20% - Accent5 7 2" xfId="1455"/>
    <cellStyle name="20% - Accent5 8" xfId="939"/>
    <cellStyle name="20% - Accent5 8 2" xfId="1468"/>
    <cellStyle name="20% - Accent5 9" xfId="954"/>
    <cellStyle name="20% - Accent5 9 2" xfId="1481"/>
    <cellStyle name="20% - Accent6" xfId="868" builtinId="50" customBuiltin="1"/>
    <cellStyle name="20% - Accent6 10" xfId="971"/>
    <cellStyle name="20% - Accent6 2" xfId="124"/>
    <cellStyle name="20% - Accent6 3" xfId="125"/>
    <cellStyle name="20% - Accent6 3 2" xfId="1041"/>
    <cellStyle name="20% - Accent6 4" xfId="881"/>
    <cellStyle name="20% - Accent6 4 2" xfId="1417"/>
    <cellStyle name="20% - Accent6 5" xfId="896"/>
    <cellStyle name="20% - Accent6 5 2" xfId="1430"/>
    <cellStyle name="20% - Accent6 6" xfId="911"/>
    <cellStyle name="20% - Accent6 6 2" xfId="1443"/>
    <cellStyle name="20% - Accent6 7" xfId="925"/>
    <cellStyle name="20% - Accent6 7 2" xfId="1456"/>
    <cellStyle name="20% - Accent6 8" xfId="940"/>
    <cellStyle name="20% - Accent6 8 2" xfId="1469"/>
    <cellStyle name="20% - Accent6 9" xfId="955"/>
    <cellStyle name="20% - Accent6 9 2" xfId="1482"/>
    <cellStyle name="3" xfId="126"/>
    <cellStyle name="³£¹æ_GZ TV" xfId="127"/>
    <cellStyle name="4" xfId="128"/>
    <cellStyle name="40% - Accent1" xfId="849" builtinId="31" customBuiltin="1"/>
    <cellStyle name="40% - Accent1 10" xfId="972"/>
    <cellStyle name="40% - Accent1 2" xfId="129"/>
    <cellStyle name="40% - Accent1 3" xfId="130"/>
    <cellStyle name="40% - Accent1 3 2" xfId="1042"/>
    <cellStyle name="40% - Accent1 4" xfId="882"/>
    <cellStyle name="40% - Accent1 4 2" xfId="1418"/>
    <cellStyle name="40% - Accent1 5" xfId="897"/>
    <cellStyle name="40% - Accent1 5 2" xfId="1431"/>
    <cellStyle name="40% - Accent1 6" xfId="912"/>
    <cellStyle name="40% - Accent1 6 2" xfId="1444"/>
    <cellStyle name="40% - Accent1 7" xfId="926"/>
    <cellStyle name="40% - Accent1 7 2" xfId="1457"/>
    <cellStyle name="40% - Accent1 8" xfId="941"/>
    <cellStyle name="40% - Accent1 8 2" xfId="1470"/>
    <cellStyle name="40% - Accent1 9" xfId="956"/>
    <cellStyle name="40% - Accent1 9 2" xfId="1483"/>
    <cellStyle name="40% - Accent2" xfId="853" builtinId="35" customBuiltin="1"/>
    <cellStyle name="40% - Accent2 10" xfId="973"/>
    <cellStyle name="40% - Accent2 2" xfId="131"/>
    <cellStyle name="40% - Accent2 3" xfId="132"/>
    <cellStyle name="40% - Accent2 3 2" xfId="1043"/>
    <cellStyle name="40% - Accent2 4" xfId="883"/>
    <cellStyle name="40% - Accent2 4 2" xfId="1419"/>
    <cellStyle name="40% - Accent2 5" xfId="898"/>
    <cellStyle name="40% - Accent2 5 2" xfId="1432"/>
    <cellStyle name="40% - Accent2 6" xfId="913"/>
    <cellStyle name="40% - Accent2 6 2" xfId="1445"/>
    <cellStyle name="40% - Accent2 7" xfId="927"/>
    <cellStyle name="40% - Accent2 7 2" xfId="1458"/>
    <cellStyle name="40% - Accent2 8" xfId="942"/>
    <cellStyle name="40% - Accent2 8 2" xfId="1471"/>
    <cellStyle name="40% - Accent2 9" xfId="957"/>
    <cellStyle name="40% - Accent2 9 2" xfId="1484"/>
    <cellStyle name="40% - Accent3" xfId="857" builtinId="39" customBuiltin="1"/>
    <cellStyle name="40% - Accent3 10" xfId="974"/>
    <cellStyle name="40% - Accent3 2" xfId="133"/>
    <cellStyle name="40% - Accent3 3" xfId="134"/>
    <cellStyle name="40% - Accent3 3 2" xfId="1044"/>
    <cellStyle name="40% - Accent3 4" xfId="884"/>
    <cellStyle name="40% - Accent3 4 2" xfId="1420"/>
    <cellStyle name="40% - Accent3 5" xfId="899"/>
    <cellStyle name="40% - Accent3 5 2" xfId="1433"/>
    <cellStyle name="40% - Accent3 6" xfId="914"/>
    <cellStyle name="40% - Accent3 6 2" xfId="1446"/>
    <cellStyle name="40% - Accent3 7" xfId="928"/>
    <cellStyle name="40% - Accent3 7 2" xfId="1459"/>
    <cellStyle name="40% - Accent3 8" xfId="943"/>
    <cellStyle name="40% - Accent3 8 2" xfId="1472"/>
    <cellStyle name="40% - Accent3 9" xfId="958"/>
    <cellStyle name="40% - Accent3 9 2" xfId="1485"/>
    <cellStyle name="40% - Accent4" xfId="861" builtinId="43" customBuiltin="1"/>
    <cellStyle name="40% - Accent4 10" xfId="975"/>
    <cellStyle name="40% - Accent4 2" xfId="135"/>
    <cellStyle name="40% - Accent4 3" xfId="136"/>
    <cellStyle name="40% - Accent4 3 2" xfId="1045"/>
    <cellStyle name="40% - Accent4 4" xfId="885"/>
    <cellStyle name="40% - Accent4 4 2" xfId="1421"/>
    <cellStyle name="40% - Accent4 5" xfId="900"/>
    <cellStyle name="40% - Accent4 5 2" xfId="1434"/>
    <cellStyle name="40% - Accent4 6" xfId="915"/>
    <cellStyle name="40% - Accent4 6 2" xfId="1447"/>
    <cellStyle name="40% - Accent4 7" xfId="929"/>
    <cellStyle name="40% - Accent4 7 2" xfId="1460"/>
    <cellStyle name="40% - Accent4 8" xfId="944"/>
    <cellStyle name="40% - Accent4 8 2" xfId="1473"/>
    <cellStyle name="40% - Accent4 9" xfId="959"/>
    <cellStyle name="40% - Accent4 9 2" xfId="1486"/>
    <cellStyle name="40% - Accent5" xfId="865" builtinId="47" customBuiltin="1"/>
    <cellStyle name="40% - Accent5 10" xfId="976"/>
    <cellStyle name="40% - Accent5 2" xfId="137"/>
    <cellStyle name="40% - Accent5 3" xfId="138"/>
    <cellStyle name="40% - Accent5 3 2" xfId="1046"/>
    <cellStyle name="40% - Accent5 4" xfId="886"/>
    <cellStyle name="40% - Accent5 4 2" xfId="1422"/>
    <cellStyle name="40% - Accent5 5" xfId="901"/>
    <cellStyle name="40% - Accent5 5 2" xfId="1435"/>
    <cellStyle name="40% - Accent5 6" xfId="916"/>
    <cellStyle name="40% - Accent5 6 2" xfId="1448"/>
    <cellStyle name="40% - Accent5 7" xfId="930"/>
    <cellStyle name="40% - Accent5 7 2" xfId="1461"/>
    <cellStyle name="40% - Accent5 8" xfId="945"/>
    <cellStyle name="40% - Accent5 8 2" xfId="1474"/>
    <cellStyle name="40% - Accent5 9" xfId="960"/>
    <cellStyle name="40% - Accent5 9 2" xfId="1487"/>
    <cellStyle name="40% - Accent6" xfId="869" builtinId="51" customBuiltin="1"/>
    <cellStyle name="40% - Accent6 10" xfId="977"/>
    <cellStyle name="40% - Accent6 2" xfId="139"/>
    <cellStyle name="40% - Accent6 3" xfId="140"/>
    <cellStyle name="40% - Accent6 3 2" xfId="1047"/>
    <cellStyle name="40% - Accent6 4" xfId="887"/>
    <cellStyle name="40% - Accent6 4 2" xfId="1423"/>
    <cellStyle name="40% - Accent6 5" xfId="902"/>
    <cellStyle name="40% - Accent6 5 2" xfId="1436"/>
    <cellStyle name="40% - Accent6 6" xfId="917"/>
    <cellStyle name="40% - Accent6 6 2" xfId="1449"/>
    <cellStyle name="40% - Accent6 7" xfId="931"/>
    <cellStyle name="40% - Accent6 7 2" xfId="1462"/>
    <cellStyle name="40% - Accent6 8" xfId="946"/>
    <cellStyle name="40% - Accent6 8 2" xfId="1475"/>
    <cellStyle name="40% - Accent6 9" xfId="961"/>
    <cellStyle name="40% - Accent6 9 2" xfId="1488"/>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B 2" xfId="1048"/>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omma" xfId="1" builtinId="3"/>
    <cellStyle name="Comma [0] 2" xfId="212"/>
    <cellStyle name="Comma [0] 2 2" xfId="1049"/>
    <cellStyle name="Comma 10" xfId="2"/>
    <cellStyle name="Comma 10 2" xfId="213"/>
    <cellStyle name="Comma 10 2 2" xfId="1050"/>
    <cellStyle name="Comma 10 3" xfId="982"/>
    <cellStyle name="Comma 10 4" xfId="985"/>
    <cellStyle name="Comma 11" xfId="214"/>
    <cellStyle name="Comma 11 2" xfId="215"/>
    <cellStyle name="Comma 11 2 2" xfId="1052"/>
    <cellStyle name="Comma 11 3" xfId="1051"/>
    <cellStyle name="Comma 12" xfId="3"/>
    <cellStyle name="Comma 12 2" xfId="986"/>
    <cellStyle name="Comma 13" xfId="216"/>
    <cellStyle name="Comma 13 2" xfId="1053"/>
    <cellStyle name="Comma 14" xfId="217"/>
    <cellStyle name="Comma 14 2" xfId="1054"/>
    <cellStyle name="Comma 15" xfId="218"/>
    <cellStyle name="Comma 15 2" xfId="1055"/>
    <cellStyle name="Comma 16" xfId="219"/>
    <cellStyle name="Comma 16 2" xfId="1056"/>
    <cellStyle name="Comma 17" xfId="220"/>
    <cellStyle name="Comma 17 2" xfId="1057"/>
    <cellStyle name="Comma 18" xfId="221"/>
    <cellStyle name="Comma 18 2" xfId="1058"/>
    <cellStyle name="Comma 19" xfId="222"/>
    <cellStyle name="Comma 19 2" xfId="1059"/>
    <cellStyle name="Comma 2" xfId="4"/>
    <cellStyle name="Comma 2 2" xfId="5"/>
    <cellStyle name="Comma 2 2 2" xfId="223"/>
    <cellStyle name="Comma 2 2 2 2" xfId="224"/>
    <cellStyle name="Comma 2 2 2 2 2" xfId="1061"/>
    <cellStyle name="Comma 2 2 2 3" xfId="1060"/>
    <cellStyle name="Comma 2 2 3" xfId="225"/>
    <cellStyle name="Comma 2 2 3 2" xfId="226"/>
    <cellStyle name="Comma 2 2 3 2 2" xfId="1063"/>
    <cellStyle name="Comma 2 2 3 3" xfId="1062"/>
    <cellStyle name="Comma 2 2 4" xfId="227"/>
    <cellStyle name="Comma 2 2 4 2" xfId="1064"/>
    <cellStyle name="Comma 2 3" xfId="228"/>
    <cellStyle name="Comma 2 3 2" xfId="229"/>
    <cellStyle name="Comma 2 3 2 2" xfId="1066"/>
    <cellStyle name="Comma 2 3 3" xfId="230"/>
    <cellStyle name="Comma 2 3 3 2" xfId="1067"/>
    <cellStyle name="Comma 2 3 4" xfId="1065"/>
    <cellStyle name="Comma 2 4" xfId="231"/>
    <cellStyle name="Comma 2 4 2" xfId="1068"/>
    <cellStyle name="Comma 2 5" xfId="232"/>
    <cellStyle name="Comma 2 5 2" xfId="1069"/>
    <cellStyle name="Comma 2 6" xfId="233"/>
    <cellStyle name="Comma 2 6 2" xfId="1070"/>
    <cellStyle name="Comma 2 7" xfId="981"/>
    <cellStyle name="Comma 2 8" xfId="987"/>
    <cellStyle name="Comma 20" xfId="50"/>
    <cellStyle name="Comma 20 2" xfId="1027"/>
    <cellStyle name="Comma 21" xfId="234"/>
    <cellStyle name="Comma 21 2" xfId="1071"/>
    <cellStyle name="Comma 22" xfId="235"/>
    <cellStyle name="Comma 22 2" xfId="1072"/>
    <cellStyle name="Comma 23" xfId="236"/>
    <cellStyle name="Comma 23 2" xfId="237"/>
    <cellStyle name="Comma 23 2 2" xfId="1074"/>
    <cellStyle name="Comma 23 3" xfId="1073"/>
    <cellStyle name="Comma 24" xfId="238"/>
    <cellStyle name="Comma 24 2" xfId="1075"/>
    <cellStyle name="Comma 25" xfId="239"/>
    <cellStyle name="Comma 25 2" xfId="1076"/>
    <cellStyle name="Comma 26" xfId="240"/>
    <cellStyle name="Comma 26 2" xfId="1077"/>
    <cellStyle name="Comma 27" xfId="874"/>
    <cellStyle name="Comma 27 2" xfId="1411"/>
    <cellStyle name="Comma 28" xfId="984"/>
    <cellStyle name="Comma 29" xfId="1407"/>
    <cellStyle name="Comma 3" xfId="6"/>
    <cellStyle name="Comma 3 2" xfId="241"/>
    <cellStyle name="Comma 3 2 2" xfId="242"/>
    <cellStyle name="Comma 3 2 2 2" xfId="1079"/>
    <cellStyle name="Comma 3 2 3" xfId="1078"/>
    <cellStyle name="Comma 3 3" xfId="988"/>
    <cellStyle name="Comma 4" xfId="47"/>
    <cellStyle name="Comma 4 2" xfId="243"/>
    <cellStyle name="Comma 4 2 2" xfId="1080"/>
    <cellStyle name="Comma 4 3" xfId="1024"/>
    <cellStyle name="Comma 5" xfId="244"/>
    <cellStyle name="Comma 5 2" xfId="245"/>
    <cellStyle name="Comma 5 2 2" xfId="246"/>
    <cellStyle name="Comma 5 2 2 2" xfId="1083"/>
    <cellStyle name="Comma 5 2 3" xfId="1082"/>
    <cellStyle name="Comma 5 3" xfId="247"/>
    <cellStyle name="Comma 5 3 2" xfId="1084"/>
    <cellStyle name="Comma 5 4" xfId="248"/>
    <cellStyle name="Comma 5 4 2" xfId="1085"/>
    <cellStyle name="Comma 5 5" xfId="249"/>
    <cellStyle name="Comma 5 5 2" xfId="1086"/>
    <cellStyle name="Comma 5 6" xfId="1081"/>
    <cellStyle name="Comma 6" xfId="7"/>
    <cellStyle name="Comma 6 2" xfId="250"/>
    <cellStyle name="Comma 6 2 2" xfId="1087"/>
    <cellStyle name="Comma 6 3" xfId="251"/>
    <cellStyle name="Comma 6 3 2" xfId="1088"/>
    <cellStyle name="Comma 7" xfId="252"/>
    <cellStyle name="Comma 7 2" xfId="253"/>
    <cellStyle name="Comma 7 2 2" xfId="1090"/>
    <cellStyle name="Comma 7 3" xfId="1089"/>
    <cellStyle name="Comma 8" xfId="254"/>
    <cellStyle name="Comma 8 2" xfId="255"/>
    <cellStyle name="Comma 8 2 2" xfId="1092"/>
    <cellStyle name="Comma 8 3" xfId="1091"/>
    <cellStyle name="Comma 9" xfId="256"/>
    <cellStyle name="Comma 9 2" xfId="257"/>
    <cellStyle name="Comma 9 2 2" xfId="1094"/>
    <cellStyle name="Comma 9 3" xfId="1093"/>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Check Cell" xfId="843" builtinId="23" customBuiltin="1"/>
    <cellStyle name="Check Cell 2" xfId="210"/>
    <cellStyle name="CHUONG" xfId="211"/>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xfId="964" builtinId="8"/>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 2 2" xfId="1095"/>
    <cellStyle name="Normal 10 3" xfId="989"/>
    <cellStyle name="Normal 100" xfId="345"/>
    <cellStyle name="Normal 100 2" xfId="1096"/>
    <cellStyle name="Normal 101" xfId="346"/>
    <cellStyle name="Normal 101 2" xfId="1097"/>
    <cellStyle name="Normal 102" xfId="347"/>
    <cellStyle name="Normal 102 2" xfId="1098"/>
    <cellStyle name="Normal 103" xfId="348"/>
    <cellStyle name="Normal 103 2" xfId="1099"/>
    <cellStyle name="Normal 104" xfId="349"/>
    <cellStyle name="Normal 104 2" xfId="1100"/>
    <cellStyle name="Normal 105" xfId="350"/>
    <cellStyle name="Normal 105 2" xfId="1101"/>
    <cellStyle name="Normal 106" xfId="351"/>
    <cellStyle name="Normal 106 2" xfId="1102"/>
    <cellStyle name="Normal 107" xfId="352"/>
    <cellStyle name="Normal 107 2" xfId="1103"/>
    <cellStyle name="Normal 108" xfId="353"/>
    <cellStyle name="Normal 108 2" xfId="1104"/>
    <cellStyle name="Normal 109" xfId="354"/>
    <cellStyle name="Normal 109 2" xfId="1105"/>
    <cellStyle name="Normal 11" xfId="10"/>
    <cellStyle name="Normal 11 2" xfId="355"/>
    <cellStyle name="Normal 11 2 2" xfId="1106"/>
    <cellStyle name="Normal 11 3" xfId="990"/>
    <cellStyle name="Normal 110" xfId="356"/>
    <cellStyle name="Normal 110 2" xfId="1107"/>
    <cellStyle name="Normal 111" xfId="357"/>
    <cellStyle name="Normal 111 2" xfId="1108"/>
    <cellStyle name="Normal 112" xfId="358"/>
    <cellStyle name="Normal 112 2" xfId="1109"/>
    <cellStyle name="Normal 113" xfId="359"/>
    <cellStyle name="Normal 113 2" xfId="1110"/>
    <cellStyle name="Normal 114" xfId="360"/>
    <cellStyle name="Normal 114 2" xfId="1111"/>
    <cellStyle name="Normal 115" xfId="361"/>
    <cellStyle name="Normal 115 2" xfId="1112"/>
    <cellStyle name="Normal 116" xfId="362"/>
    <cellStyle name="Normal 116 2" xfId="1113"/>
    <cellStyle name="Normal 117" xfId="363"/>
    <cellStyle name="Normal 117 2" xfId="1114"/>
    <cellStyle name="Normal 118" xfId="364"/>
    <cellStyle name="Normal 118 2" xfId="1115"/>
    <cellStyle name="Normal 119" xfId="365"/>
    <cellStyle name="Normal 119 2" xfId="1116"/>
    <cellStyle name="Normal 12" xfId="11"/>
    <cellStyle name="Normal 12 2" xfId="366"/>
    <cellStyle name="Normal 12 2 2" xfId="1117"/>
    <cellStyle name="Normal 12 3" xfId="991"/>
    <cellStyle name="Normal 120" xfId="367"/>
    <cellStyle name="Normal 120 2" xfId="1118"/>
    <cellStyle name="Normal 121" xfId="368"/>
    <cellStyle name="Normal 121 2" xfId="1119"/>
    <cellStyle name="Normal 122" xfId="369"/>
    <cellStyle name="Normal 122 2" xfId="1120"/>
    <cellStyle name="Normal 123" xfId="370"/>
    <cellStyle name="Normal 123 2" xfId="1121"/>
    <cellStyle name="Normal 124" xfId="371"/>
    <cellStyle name="Normal 124 2" xfId="1122"/>
    <cellStyle name="Normal 125" xfId="372"/>
    <cellStyle name="Normal 125 2" xfId="1123"/>
    <cellStyle name="Normal 126" xfId="373"/>
    <cellStyle name="Normal 126 2" xfId="1124"/>
    <cellStyle name="Normal 127" xfId="374"/>
    <cellStyle name="Normal 127 2" xfId="1125"/>
    <cellStyle name="Normal 128" xfId="375"/>
    <cellStyle name="Normal 128 2" xfId="1126"/>
    <cellStyle name="Normal 129" xfId="376"/>
    <cellStyle name="Normal 129 2" xfId="1127"/>
    <cellStyle name="Normal 13" xfId="12"/>
    <cellStyle name="Normal 13 2" xfId="377"/>
    <cellStyle name="Normal 13 2 2" xfId="1128"/>
    <cellStyle name="Normal 13 3" xfId="992"/>
    <cellStyle name="Normal 130" xfId="378"/>
    <cellStyle name="Normal 130 2" xfId="1129"/>
    <cellStyle name="Normal 131" xfId="379"/>
    <cellStyle name="Normal 131 2" xfId="1130"/>
    <cellStyle name="Normal 132" xfId="380"/>
    <cellStyle name="Normal 132 2" xfId="1131"/>
    <cellStyle name="Normal 133" xfId="381"/>
    <cellStyle name="Normal 133 2" xfId="1132"/>
    <cellStyle name="Normal 134" xfId="382"/>
    <cellStyle name="Normal 134 2" xfId="1133"/>
    <cellStyle name="Normal 135" xfId="383"/>
    <cellStyle name="Normal 135 2" xfId="1134"/>
    <cellStyle name="Normal 136" xfId="384"/>
    <cellStyle name="Normal 136 2" xfId="1135"/>
    <cellStyle name="Normal 137" xfId="385"/>
    <cellStyle name="Normal 137 2" xfId="1136"/>
    <cellStyle name="Normal 138" xfId="386"/>
    <cellStyle name="Normal 138 2" xfId="1137"/>
    <cellStyle name="Normal 139" xfId="387"/>
    <cellStyle name="Normal 139 2" xfId="1138"/>
    <cellStyle name="Normal 14" xfId="13"/>
    <cellStyle name="Normal 14 2" xfId="388"/>
    <cellStyle name="Normal 14 2 2" xfId="1139"/>
    <cellStyle name="Normal 14 3" xfId="993"/>
    <cellStyle name="Normal 140" xfId="389"/>
    <cellStyle name="Normal 140 2" xfId="1140"/>
    <cellStyle name="Normal 141" xfId="390"/>
    <cellStyle name="Normal 141 2" xfId="1141"/>
    <cellStyle name="Normal 142" xfId="391"/>
    <cellStyle name="Normal 142 2" xfId="1142"/>
    <cellStyle name="Normal 143" xfId="392"/>
    <cellStyle name="Normal 143 2" xfId="1143"/>
    <cellStyle name="Normal 144" xfId="393"/>
    <cellStyle name="Normal 144 2" xfId="1144"/>
    <cellStyle name="Normal 145" xfId="394"/>
    <cellStyle name="Normal 145 2" xfId="1145"/>
    <cellStyle name="Normal 146" xfId="395"/>
    <cellStyle name="Normal 146 2" xfId="1146"/>
    <cellStyle name="Normal 147" xfId="396"/>
    <cellStyle name="Normal 147 2" xfId="1147"/>
    <cellStyle name="Normal 148" xfId="397"/>
    <cellStyle name="Normal 148 2" xfId="1148"/>
    <cellStyle name="Normal 149" xfId="398"/>
    <cellStyle name="Normal 149 2" xfId="1149"/>
    <cellStyle name="Normal 15" xfId="14"/>
    <cellStyle name="Normal 15 2" xfId="399"/>
    <cellStyle name="Normal 15 2 2" xfId="1150"/>
    <cellStyle name="Normal 15 3" xfId="994"/>
    <cellStyle name="Normal 150" xfId="400"/>
    <cellStyle name="Normal 150 2" xfId="1151"/>
    <cellStyle name="Normal 151" xfId="401"/>
    <cellStyle name="Normal 151 2" xfId="1152"/>
    <cellStyle name="Normal 152" xfId="402"/>
    <cellStyle name="Normal 152 2" xfId="1153"/>
    <cellStyle name="Normal 153" xfId="403"/>
    <cellStyle name="Normal 153 2" xfId="1154"/>
    <cellStyle name="Normal 154" xfId="404"/>
    <cellStyle name="Normal 154 2" xfId="1155"/>
    <cellStyle name="Normal 155" xfId="405"/>
    <cellStyle name="Normal 155 2" xfId="1156"/>
    <cellStyle name="Normal 156" xfId="406"/>
    <cellStyle name="Normal 156 2" xfId="1157"/>
    <cellStyle name="Normal 157" xfId="407"/>
    <cellStyle name="Normal 157 2" xfId="1158"/>
    <cellStyle name="Normal 158" xfId="408"/>
    <cellStyle name="Normal 158 2" xfId="1159"/>
    <cellStyle name="Normal 159" xfId="409"/>
    <cellStyle name="Normal 159 2" xfId="1160"/>
    <cellStyle name="Normal 16" xfId="15"/>
    <cellStyle name="Normal 16 2" xfId="410"/>
    <cellStyle name="Normal 16 2 2" xfId="1161"/>
    <cellStyle name="Normal 16 3" xfId="995"/>
    <cellStyle name="Normal 160" xfId="411"/>
    <cellStyle name="Normal 160 2" xfId="1162"/>
    <cellStyle name="Normal 161" xfId="412"/>
    <cellStyle name="Normal 161 2" xfId="1163"/>
    <cellStyle name="Normal 162" xfId="413"/>
    <cellStyle name="Normal 162 2" xfId="1164"/>
    <cellStyle name="Normal 163" xfId="414"/>
    <cellStyle name="Normal 163 2" xfId="1165"/>
    <cellStyle name="Normal 164" xfId="415"/>
    <cellStyle name="Normal 164 2" xfId="1166"/>
    <cellStyle name="Normal 165" xfId="416"/>
    <cellStyle name="Normal 166" xfId="417"/>
    <cellStyle name="Normal 167" xfId="418"/>
    <cellStyle name="Normal 168" xfId="419"/>
    <cellStyle name="Normal 169" xfId="420"/>
    <cellStyle name="Normal 17" xfId="16"/>
    <cellStyle name="Normal 17 2" xfId="421"/>
    <cellStyle name="Normal 17 2 2" xfId="1167"/>
    <cellStyle name="Normal 17 3" xfId="996"/>
    <cellStyle name="Normal 170" xfId="422"/>
    <cellStyle name="Normal 171" xfId="423"/>
    <cellStyle name="Normal 172" xfId="424"/>
    <cellStyle name="Normal 173" xfId="425"/>
    <cellStyle name="Normal 173 2" xfId="48"/>
    <cellStyle name="Normal 173 2 2" xfId="1025"/>
    <cellStyle name="Normal 174" xfId="426"/>
    <cellStyle name="Normal 175" xfId="427"/>
    <cellStyle name="Normal 175 2" xfId="1168"/>
    <cellStyle name="Normal 176" xfId="428"/>
    <cellStyle name="Normal 177" xfId="429"/>
    <cellStyle name="Normal 178" xfId="430"/>
    <cellStyle name="Normal 179" xfId="431"/>
    <cellStyle name="Normal 18" xfId="17"/>
    <cellStyle name="Normal 18 2" xfId="432"/>
    <cellStyle name="Normal 18 2 2" xfId="1169"/>
    <cellStyle name="Normal 18 3" xfId="997"/>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 2 2" xfId="1170"/>
    <cellStyle name="Normal 19 3" xfId="998"/>
    <cellStyle name="Normal 190" xfId="444"/>
    <cellStyle name="Normal 191" xfId="445"/>
    <cellStyle name="Normal 191 2" xfId="1171"/>
    <cellStyle name="Normal 192" xfId="446"/>
    <cellStyle name="Normal 192 2" xfId="1172"/>
    <cellStyle name="Normal 193" xfId="447"/>
    <cellStyle name="Normal 193 2" xfId="1173"/>
    <cellStyle name="Normal 194" xfId="448"/>
    <cellStyle name="Normal 194 2" xfId="1174"/>
    <cellStyle name="Normal 195" xfId="449"/>
    <cellStyle name="Normal 195 2" xfId="1175"/>
    <cellStyle name="Normal 196" xfId="871"/>
    <cellStyle name="Normal 197" xfId="873"/>
    <cellStyle name="Normal 197 2" xfId="1410"/>
    <cellStyle name="Normal 198" xfId="875"/>
    <cellStyle name="Normal 199" xfId="889"/>
    <cellStyle name="Normal 2" xfId="19"/>
    <cellStyle name="Normal 2 10" xfId="450"/>
    <cellStyle name="Normal 2 2" xfId="451"/>
    <cellStyle name="Normal 2 2 2" xfId="452"/>
    <cellStyle name="Normal 2 2 2 2" xfId="453"/>
    <cellStyle name="Normal 2 2 2 3" xfId="1177"/>
    <cellStyle name="Normal 2 2 3" xfId="454"/>
    <cellStyle name="Normal 2 2 3 2" xfId="1178"/>
    <cellStyle name="Normal 2 2 4" xfId="455"/>
    <cellStyle name="Normal 2 2 5" xfId="1176"/>
    <cellStyle name="Normal 2 3" xfId="456"/>
    <cellStyle name="Normal 2 3 2" xfId="457"/>
    <cellStyle name="Normal 2 3 3" xfId="1179"/>
    <cellStyle name="Normal 2 4" xfId="458"/>
    <cellStyle name="Normal 2 4 2" xfId="459"/>
    <cellStyle name="Normal 2 5" xfId="460"/>
    <cellStyle name="Normal 2 5 2" xfId="1180"/>
    <cellStyle name="Normal 2 6" xfId="461"/>
    <cellStyle name="Normal 2 7" xfId="462"/>
    <cellStyle name="Normal 2 7 2" xfId="1181"/>
    <cellStyle name="Normal 20" xfId="20"/>
    <cellStyle name="Normal 20 2" xfId="463"/>
    <cellStyle name="Normal 20 2 2" xfId="1182"/>
    <cellStyle name="Normal 20 3" xfId="999"/>
    <cellStyle name="Normal 200" xfId="890"/>
    <cellStyle name="Normal 201" xfId="904"/>
    <cellStyle name="Normal 202" xfId="905"/>
    <cellStyle name="Normal 203" xfId="919"/>
    <cellStyle name="Normal 204" xfId="933"/>
    <cellStyle name="Normal 205" xfId="934"/>
    <cellStyle name="Normal 206" xfId="948"/>
    <cellStyle name="Normal 207" xfId="949"/>
    <cellStyle name="Normal 208" xfId="963"/>
    <cellStyle name="Normal 208 2" xfId="1490"/>
    <cellStyle name="Normal 209" xfId="965"/>
    <cellStyle name="Normal 209 2" xfId="1491"/>
    <cellStyle name="Normal 21" xfId="21"/>
    <cellStyle name="Normal 21 2" xfId="464"/>
    <cellStyle name="Normal 21 2 2" xfId="1183"/>
    <cellStyle name="Normal 21 3" xfId="1000"/>
    <cellStyle name="Normal 210" xfId="980"/>
    <cellStyle name="Normal 210 2" xfId="1492"/>
    <cellStyle name="Normal 211" xfId="983"/>
    <cellStyle name="Normal 212" xfId="1408"/>
    <cellStyle name="Normal 22" xfId="22"/>
    <cellStyle name="Normal 22 2" xfId="465"/>
    <cellStyle name="Normal 22 2 2" xfId="1184"/>
    <cellStyle name="Normal 22 3" xfId="1001"/>
    <cellStyle name="Normal 23" xfId="23"/>
    <cellStyle name="Normal 23 2" xfId="466"/>
    <cellStyle name="Normal 23 2 2" xfId="1185"/>
    <cellStyle name="Normal 23 3" xfId="1002"/>
    <cellStyle name="Normal 24" xfId="24"/>
    <cellStyle name="Normal 24 2" xfId="467"/>
    <cellStyle name="Normal 24 2 2" xfId="1186"/>
    <cellStyle name="Normal 24 3" xfId="1003"/>
    <cellStyle name="Normal 25" xfId="25"/>
    <cellStyle name="Normal 25 2" xfId="468"/>
    <cellStyle name="Normal 25 2 2" xfId="1187"/>
    <cellStyle name="Normal 25 3" xfId="1004"/>
    <cellStyle name="Normal 26" xfId="26"/>
    <cellStyle name="Normal 26 2" xfId="469"/>
    <cellStyle name="Normal 26 2 2" xfId="1188"/>
    <cellStyle name="Normal 26 3" xfId="1005"/>
    <cellStyle name="Normal 27" xfId="27"/>
    <cellStyle name="Normal 27 2" xfId="470"/>
    <cellStyle name="Normal 27 2 2" xfId="1189"/>
    <cellStyle name="Normal 27 3" xfId="1006"/>
    <cellStyle name="Normal 28" xfId="28"/>
    <cellStyle name="Normal 28 2" xfId="471"/>
    <cellStyle name="Normal 28 2 2" xfId="1190"/>
    <cellStyle name="Normal 28 3" xfId="1007"/>
    <cellStyle name="Normal 29" xfId="29"/>
    <cellStyle name="Normal 29 2" xfId="472"/>
    <cellStyle name="Normal 29 2 2" xfId="1191"/>
    <cellStyle name="Normal 29 3" xfId="1008"/>
    <cellStyle name="Normal 3" xfId="30"/>
    <cellStyle name="Normal 3 10" xfId="473"/>
    <cellStyle name="Normal 3 10 2" xfId="1192"/>
    <cellStyle name="Normal 3 11" xfId="474"/>
    <cellStyle name="Normal 3 11 2" xfId="1193"/>
    <cellStyle name="Normal 3 12" xfId="475"/>
    <cellStyle name="Normal 3 12 2" xfId="1194"/>
    <cellStyle name="Normal 3 13" xfId="476"/>
    <cellStyle name="Normal 3 13 2" xfId="1195"/>
    <cellStyle name="Normal 3 14" xfId="477"/>
    <cellStyle name="Normal 3 14 2" xfId="1196"/>
    <cellStyle name="Normal 3 15" xfId="478"/>
    <cellStyle name="Normal 3 15 2" xfId="1197"/>
    <cellStyle name="Normal 3 16" xfId="479"/>
    <cellStyle name="Normal 3 16 2" xfId="1198"/>
    <cellStyle name="Normal 3 17" xfId="480"/>
    <cellStyle name="Normal 3 17 2" xfId="1199"/>
    <cellStyle name="Normal 3 18" xfId="481"/>
    <cellStyle name="Normal 3 18 2" xfId="1200"/>
    <cellStyle name="Normal 3 19" xfId="482"/>
    <cellStyle name="Normal 3 19 2" xfId="1201"/>
    <cellStyle name="Normal 3 2" xfId="483"/>
    <cellStyle name="Normal 3 2 10" xfId="484"/>
    <cellStyle name="Normal 3 2 10 2" xfId="1203"/>
    <cellStyle name="Normal 3 2 11" xfId="485"/>
    <cellStyle name="Normal 3 2 11 2" xfId="1204"/>
    <cellStyle name="Normal 3 2 12" xfId="486"/>
    <cellStyle name="Normal 3 2 12 2" xfId="1205"/>
    <cellStyle name="Normal 3 2 13" xfId="487"/>
    <cellStyle name="Normal 3 2 13 2" xfId="1206"/>
    <cellStyle name="Normal 3 2 14" xfId="488"/>
    <cellStyle name="Normal 3 2 14 2" xfId="1207"/>
    <cellStyle name="Normal 3 2 15" xfId="489"/>
    <cellStyle name="Normal 3 2 15 2" xfId="1208"/>
    <cellStyle name="Normal 3 2 16" xfId="490"/>
    <cellStyle name="Normal 3 2 16 2" xfId="1209"/>
    <cellStyle name="Normal 3 2 17" xfId="491"/>
    <cellStyle name="Normal 3 2 17 2" xfId="1210"/>
    <cellStyle name="Normal 3 2 18" xfId="492"/>
    <cellStyle name="Normal 3 2 18 2" xfId="1211"/>
    <cellStyle name="Normal 3 2 19" xfId="493"/>
    <cellStyle name="Normal 3 2 19 2" xfId="1212"/>
    <cellStyle name="Normal 3 2 2" xfId="494"/>
    <cellStyle name="Normal 3 2 2 2" xfId="495"/>
    <cellStyle name="Normal 3 2 2 2 2" xfId="1214"/>
    <cellStyle name="Normal 3 2 2 3" xfId="1213"/>
    <cellStyle name="Normal 3 2 20" xfId="496"/>
    <cellStyle name="Normal 3 2 20 2" xfId="1215"/>
    <cellStyle name="Normal 3 2 21" xfId="1202"/>
    <cellStyle name="Normal 3 2 3" xfId="497"/>
    <cellStyle name="Normal 3 2 3 2" xfId="1216"/>
    <cellStyle name="Normal 3 2 4" xfId="498"/>
    <cellStyle name="Normal 3 2 4 2" xfId="1217"/>
    <cellStyle name="Normal 3 2 5" xfId="499"/>
    <cellStyle name="Normal 3 2 5 2" xfId="1218"/>
    <cellStyle name="Normal 3 2 6" xfId="500"/>
    <cellStyle name="Normal 3 2 6 2" xfId="1219"/>
    <cellStyle name="Normal 3 2 7" xfId="501"/>
    <cellStyle name="Normal 3 2 7 2" xfId="1220"/>
    <cellStyle name="Normal 3 2 8" xfId="502"/>
    <cellStyle name="Normal 3 2 8 2" xfId="1221"/>
    <cellStyle name="Normal 3 2 9" xfId="503"/>
    <cellStyle name="Normal 3 2 9 2" xfId="1222"/>
    <cellStyle name="Normal 3 20" xfId="504"/>
    <cellStyle name="Normal 3 20 2" xfId="1223"/>
    <cellStyle name="Normal 3 21" xfId="49"/>
    <cellStyle name="Normal 3 21 2" xfId="1026"/>
    <cellStyle name="Normal 3 22" xfId="1009"/>
    <cellStyle name="Normal 3 3" xfId="505"/>
    <cellStyle name="Normal 3 3 2" xfId="506"/>
    <cellStyle name="Normal 3 3 2 2" xfId="1225"/>
    <cellStyle name="Normal 3 3 3" xfId="1224"/>
    <cellStyle name="Normal 3 4" xfId="507"/>
    <cellStyle name="Normal 3 4 2" xfId="508"/>
    <cellStyle name="Normal 3 4 2 2" xfId="1226"/>
    <cellStyle name="Normal 3 5" xfId="509"/>
    <cellStyle name="Normal 3 5 2" xfId="1227"/>
    <cellStyle name="Normal 3 6" xfId="510"/>
    <cellStyle name="Normal 3 6 2" xfId="1228"/>
    <cellStyle name="Normal 3 7" xfId="511"/>
    <cellStyle name="Normal 3 7 2" xfId="1229"/>
    <cellStyle name="Normal 3 8" xfId="512"/>
    <cellStyle name="Normal 3 8 2" xfId="1230"/>
    <cellStyle name="Normal 3 9" xfId="513"/>
    <cellStyle name="Normal 3 9 2" xfId="1231"/>
    <cellStyle name="Normal 30" xfId="31"/>
    <cellStyle name="Normal 30 2" xfId="514"/>
    <cellStyle name="Normal 30 2 2" xfId="1232"/>
    <cellStyle name="Normal 30 3" xfId="1010"/>
    <cellStyle name="Normal 31" xfId="32"/>
    <cellStyle name="Normal 31 2" xfId="515"/>
    <cellStyle name="Normal 31 2 2" xfId="1233"/>
    <cellStyle name="Normal 31 3" xfId="1011"/>
    <cellStyle name="Normal 32" xfId="33"/>
    <cellStyle name="Normal 32 2" xfId="516"/>
    <cellStyle name="Normal 32 2 2" xfId="1234"/>
    <cellStyle name="Normal 32 3" xfId="1012"/>
    <cellStyle name="Normal 33" xfId="34"/>
    <cellStyle name="Normal 33 2" xfId="517"/>
    <cellStyle name="Normal 33 2 2" xfId="1235"/>
    <cellStyle name="Normal 33 3" xfId="1013"/>
    <cellStyle name="Normal 34" xfId="35"/>
    <cellStyle name="Normal 34 2" xfId="518"/>
    <cellStyle name="Normal 34 2 2" xfId="1236"/>
    <cellStyle name="Normal 34 3" xfId="1014"/>
    <cellStyle name="Normal 35" xfId="36"/>
    <cellStyle name="Normal 35 2" xfId="519"/>
    <cellStyle name="Normal 35 2 2" xfId="1237"/>
    <cellStyle name="Normal 35 3" xfId="1015"/>
    <cellStyle name="Normal 36" xfId="46"/>
    <cellStyle name="Normal 36 2" xfId="1023"/>
    <cellStyle name="Normal 37" xfId="520"/>
    <cellStyle name="Normal 38" xfId="521"/>
    <cellStyle name="Normal 39" xfId="522"/>
    <cellStyle name="Normal 39 2" xfId="1238"/>
    <cellStyle name="Normal 4" xfId="37"/>
    <cellStyle name="Normal 4 10" xfId="523"/>
    <cellStyle name="Normal 4 10 2" xfId="1239"/>
    <cellStyle name="Normal 4 11" xfId="524"/>
    <cellStyle name="Normal 4 11 2" xfId="1240"/>
    <cellStyle name="Normal 4 12" xfId="525"/>
    <cellStyle name="Normal 4 12 2" xfId="1241"/>
    <cellStyle name="Normal 4 13" xfId="526"/>
    <cellStyle name="Normal 4 13 2" xfId="1242"/>
    <cellStyle name="Normal 4 14" xfId="527"/>
    <cellStyle name="Normal 4 14 2" xfId="1243"/>
    <cellStyle name="Normal 4 15" xfId="528"/>
    <cellStyle name="Normal 4 15 2" xfId="1244"/>
    <cellStyle name="Normal 4 16" xfId="529"/>
    <cellStyle name="Normal 4 16 2" xfId="1245"/>
    <cellStyle name="Normal 4 17" xfId="530"/>
    <cellStyle name="Normal 4 17 2" xfId="1246"/>
    <cellStyle name="Normal 4 18" xfId="531"/>
    <cellStyle name="Normal 4 18 2" xfId="1247"/>
    <cellStyle name="Normal 4 19" xfId="532"/>
    <cellStyle name="Normal 4 19 2" xfId="1248"/>
    <cellStyle name="Normal 4 2" xfId="533"/>
    <cellStyle name="Normal 4 2 10" xfId="534"/>
    <cellStyle name="Normal 4 2 10 2" xfId="1250"/>
    <cellStyle name="Normal 4 2 11" xfId="535"/>
    <cellStyle name="Normal 4 2 11 2" xfId="1251"/>
    <cellStyle name="Normal 4 2 12" xfId="536"/>
    <cellStyle name="Normal 4 2 12 2" xfId="1252"/>
    <cellStyle name="Normal 4 2 13" xfId="537"/>
    <cellStyle name="Normal 4 2 13 2" xfId="1253"/>
    <cellStyle name="Normal 4 2 14" xfId="538"/>
    <cellStyle name="Normal 4 2 14 2" xfId="1254"/>
    <cellStyle name="Normal 4 2 15" xfId="539"/>
    <cellStyle name="Normal 4 2 15 2" xfId="1255"/>
    <cellStyle name="Normal 4 2 16" xfId="540"/>
    <cellStyle name="Normal 4 2 16 2" xfId="1256"/>
    <cellStyle name="Normal 4 2 17" xfId="541"/>
    <cellStyle name="Normal 4 2 17 2" xfId="1257"/>
    <cellStyle name="Normal 4 2 18" xfId="1249"/>
    <cellStyle name="Normal 4 2 2" xfId="542"/>
    <cellStyle name="Normal 4 2 2 2" xfId="543"/>
    <cellStyle name="Normal 4 2 2 2 2" xfId="1259"/>
    <cellStyle name="Normal 4 2 2 3" xfId="1258"/>
    <cellStyle name="Normal 4 2 3" xfId="544"/>
    <cellStyle name="Normal 4 2 3 2" xfId="1260"/>
    <cellStyle name="Normal 4 2 4" xfId="545"/>
    <cellStyle name="Normal 4 2 4 2" xfId="1261"/>
    <cellStyle name="Normal 4 2 5" xfId="546"/>
    <cellStyle name="Normal 4 2 5 2" xfId="1262"/>
    <cellStyle name="Normal 4 2 6" xfId="547"/>
    <cellStyle name="Normal 4 2 6 2" xfId="1263"/>
    <cellStyle name="Normal 4 2 7" xfId="548"/>
    <cellStyle name="Normal 4 2 7 2" xfId="1264"/>
    <cellStyle name="Normal 4 2 8" xfId="549"/>
    <cellStyle name="Normal 4 2 8 2" xfId="1265"/>
    <cellStyle name="Normal 4 2 9" xfId="550"/>
    <cellStyle name="Normal 4 2 9 2" xfId="1266"/>
    <cellStyle name="Normal 4 20" xfId="551"/>
    <cellStyle name="Normal 4 20 2" xfId="1267"/>
    <cellStyle name="Normal 4 21" xfId="1016"/>
    <cellStyle name="Normal 4 3" xfId="552"/>
    <cellStyle name="Normal 4 3 2" xfId="553"/>
    <cellStyle name="Normal 4 3 2 2" xfId="1269"/>
    <cellStyle name="Normal 4 3 3" xfId="1268"/>
    <cellStyle name="Normal 4 4" xfId="554"/>
    <cellStyle name="Normal 4 4 2" xfId="1270"/>
    <cellStyle name="Normal 4 5" xfId="555"/>
    <cellStyle name="Normal 4 5 2" xfId="1271"/>
    <cellStyle name="Normal 4 6" xfId="556"/>
    <cellStyle name="Normal 4 6 2" xfId="1272"/>
    <cellStyle name="Normal 4 7" xfId="557"/>
    <cellStyle name="Normal 4 7 2" xfId="1273"/>
    <cellStyle name="Normal 4 8" xfId="558"/>
    <cellStyle name="Normal 4 8 2" xfId="1274"/>
    <cellStyle name="Normal 4 9" xfId="559"/>
    <cellStyle name="Normal 4 9 2" xfId="1275"/>
    <cellStyle name="Normal 40" xfId="560"/>
    <cellStyle name="Normal 40 2" xfId="1276"/>
    <cellStyle name="Normal 41" xfId="561"/>
    <cellStyle name="Normal 41 2" xfId="1277"/>
    <cellStyle name="Normal 42" xfId="562"/>
    <cellStyle name="Normal 42 2" xfId="1278"/>
    <cellStyle name="Normal 43" xfId="563"/>
    <cellStyle name="Normal 43 2" xfId="1279"/>
    <cellStyle name="Normal 44" xfId="564"/>
    <cellStyle name="Normal 44 2" xfId="1280"/>
    <cellStyle name="Normal 45" xfId="565"/>
    <cellStyle name="Normal 45 2" xfId="1281"/>
    <cellStyle name="Normal 46" xfId="566"/>
    <cellStyle name="Normal 46 2" xfId="1282"/>
    <cellStyle name="Normal 47" xfId="567"/>
    <cellStyle name="Normal 47 2" xfId="1283"/>
    <cellStyle name="Normal 48" xfId="568"/>
    <cellStyle name="Normal 48 2" xfId="1284"/>
    <cellStyle name="Normal 49" xfId="569"/>
    <cellStyle name="Normal 49 2" xfId="1285"/>
    <cellStyle name="Normal 5" xfId="38"/>
    <cellStyle name="Normal 5 10" xfId="570"/>
    <cellStyle name="Normal 5 10 2" xfId="1286"/>
    <cellStyle name="Normal 5 11" xfId="571"/>
    <cellStyle name="Normal 5 11 2" xfId="1287"/>
    <cellStyle name="Normal 5 12" xfId="572"/>
    <cellStyle name="Normal 5 12 2" xfId="1288"/>
    <cellStyle name="Normal 5 13" xfId="573"/>
    <cellStyle name="Normal 5 13 2" xfId="1289"/>
    <cellStyle name="Normal 5 14" xfId="574"/>
    <cellStyle name="Normal 5 14 2" xfId="1290"/>
    <cellStyle name="Normal 5 15" xfId="575"/>
    <cellStyle name="Normal 5 15 2" xfId="1291"/>
    <cellStyle name="Normal 5 16" xfId="576"/>
    <cellStyle name="Normal 5 16 2" xfId="1292"/>
    <cellStyle name="Normal 5 17" xfId="577"/>
    <cellStyle name="Normal 5 17 2" xfId="1293"/>
    <cellStyle name="Normal 5 18" xfId="578"/>
    <cellStyle name="Normal 5 18 2" xfId="1294"/>
    <cellStyle name="Normal 5 19" xfId="579"/>
    <cellStyle name="Normal 5 2" xfId="580"/>
    <cellStyle name="Normal 5 2 10" xfId="581"/>
    <cellStyle name="Normal 5 2 10 2" xfId="1296"/>
    <cellStyle name="Normal 5 2 11" xfId="582"/>
    <cellStyle name="Normal 5 2 11 2" xfId="1297"/>
    <cellStyle name="Normal 5 2 12" xfId="583"/>
    <cellStyle name="Normal 5 2 12 2" xfId="1298"/>
    <cellStyle name="Normal 5 2 13" xfId="584"/>
    <cellStyle name="Normal 5 2 13 2" xfId="1299"/>
    <cellStyle name="Normal 5 2 14" xfId="585"/>
    <cellStyle name="Normal 5 2 14 2" xfId="1300"/>
    <cellStyle name="Normal 5 2 15" xfId="586"/>
    <cellStyle name="Normal 5 2 15 2" xfId="1301"/>
    <cellStyle name="Normal 5 2 16" xfId="587"/>
    <cellStyle name="Normal 5 2 16 2" xfId="1302"/>
    <cellStyle name="Normal 5 2 17" xfId="588"/>
    <cellStyle name="Normal 5 2 17 2" xfId="1303"/>
    <cellStyle name="Normal 5 2 18" xfId="1295"/>
    <cellStyle name="Normal 5 2 2" xfId="589"/>
    <cellStyle name="Normal 5 2 2 2" xfId="590"/>
    <cellStyle name="Normal 5 2 2 2 2" xfId="1305"/>
    <cellStyle name="Normal 5 2 2 3" xfId="1304"/>
    <cellStyle name="Normal 5 2 3" xfId="591"/>
    <cellStyle name="Normal 5 2 3 2" xfId="1306"/>
    <cellStyle name="Normal 5 2 4" xfId="592"/>
    <cellStyle name="Normal 5 2 4 2" xfId="1307"/>
    <cellStyle name="Normal 5 2 5" xfId="593"/>
    <cellStyle name="Normal 5 2 5 2" xfId="1308"/>
    <cellStyle name="Normal 5 2 6" xfId="594"/>
    <cellStyle name="Normal 5 2 6 2" xfId="1309"/>
    <cellStyle name="Normal 5 2 7" xfId="595"/>
    <cellStyle name="Normal 5 2 7 2" xfId="1310"/>
    <cellStyle name="Normal 5 2 8" xfId="596"/>
    <cellStyle name="Normal 5 2 8 2" xfId="1311"/>
    <cellStyle name="Normal 5 2 9" xfId="597"/>
    <cellStyle name="Normal 5 2 9 2" xfId="1312"/>
    <cellStyle name="Normal 5 20" xfId="598"/>
    <cellStyle name="Normal 5 20 2" xfId="1313"/>
    <cellStyle name="Normal 5 21" xfId="599"/>
    <cellStyle name="Normal 5 22" xfId="1017"/>
    <cellStyle name="Normal 5 3" xfId="600"/>
    <cellStyle name="Normal 5 3 2" xfId="601"/>
    <cellStyle name="Normal 5 3 2 2" xfId="1315"/>
    <cellStyle name="Normal 5 3 3" xfId="1314"/>
    <cellStyle name="Normal 5 4" xfId="602"/>
    <cellStyle name="Normal 5 4 2" xfId="603"/>
    <cellStyle name="Normal 5 4 2 2" xfId="1317"/>
    <cellStyle name="Normal 5 4 3" xfId="1316"/>
    <cellStyle name="Normal 5 5" xfId="604"/>
    <cellStyle name="Normal 5 5 2" xfId="1318"/>
    <cellStyle name="Normal 5 6" xfId="605"/>
    <cellStyle name="Normal 5 6 2" xfId="1319"/>
    <cellStyle name="Normal 5 7" xfId="606"/>
    <cellStyle name="Normal 5 7 2" xfId="1320"/>
    <cellStyle name="Normal 5 8" xfId="607"/>
    <cellStyle name="Normal 5 8 2" xfId="1321"/>
    <cellStyle name="Normal 5 9" xfId="608"/>
    <cellStyle name="Normal 5 9 2" xfId="1322"/>
    <cellStyle name="Normal 50" xfId="609"/>
    <cellStyle name="Normal 50 2" xfId="1323"/>
    <cellStyle name="Normal 51" xfId="610"/>
    <cellStyle name="Normal 51 2" xfId="1324"/>
    <cellStyle name="Normal 52" xfId="611"/>
    <cellStyle name="Normal 52 2" xfId="1325"/>
    <cellStyle name="Normal 53" xfId="612"/>
    <cellStyle name="Normal 53 2" xfId="1326"/>
    <cellStyle name="Normal 54" xfId="613"/>
    <cellStyle name="Normal 54 2" xfId="1327"/>
    <cellStyle name="Normal 55" xfId="614"/>
    <cellStyle name="Normal 55 2" xfId="1328"/>
    <cellStyle name="Normal 56" xfId="615"/>
    <cellStyle name="Normal 56 2" xfId="1329"/>
    <cellStyle name="Normal 57" xfId="616"/>
    <cellStyle name="Normal 57 2" xfId="1330"/>
    <cellStyle name="Normal 58" xfId="617"/>
    <cellStyle name="Normal 58 2" xfId="1331"/>
    <cellStyle name="Normal 59" xfId="618"/>
    <cellStyle name="Normal 59 2" xfId="1332"/>
    <cellStyle name="Normal 6" xfId="39"/>
    <cellStyle name="Normal 6 10" xfId="619"/>
    <cellStyle name="Normal 6 10 2" xfId="1333"/>
    <cellStyle name="Normal 6 11" xfId="620"/>
    <cellStyle name="Normal 6 11 2" xfId="1334"/>
    <cellStyle name="Normal 6 12" xfId="621"/>
    <cellStyle name="Normal 6 12 2" xfId="1335"/>
    <cellStyle name="Normal 6 13" xfId="622"/>
    <cellStyle name="Normal 6 13 2" xfId="1336"/>
    <cellStyle name="Normal 6 14" xfId="623"/>
    <cellStyle name="Normal 6 14 2" xfId="1337"/>
    <cellStyle name="Normal 6 15" xfId="624"/>
    <cellStyle name="Normal 6 15 2" xfId="1338"/>
    <cellStyle name="Normal 6 16" xfId="625"/>
    <cellStyle name="Normal 6 16 2" xfId="1339"/>
    <cellStyle name="Normal 6 17" xfId="626"/>
    <cellStyle name="Normal 6 17 2" xfId="1340"/>
    <cellStyle name="Normal 6 18" xfId="627"/>
    <cellStyle name="Normal 6 18 2" xfId="1341"/>
    <cellStyle name="Normal 6 19" xfId="628"/>
    <cellStyle name="Normal 6 2" xfId="629"/>
    <cellStyle name="Normal 6 2 2" xfId="1342"/>
    <cellStyle name="Normal 6 20" xfId="630"/>
    <cellStyle name="Normal 6 20 2" xfId="1343"/>
    <cellStyle name="Normal 6 21" xfId="631"/>
    <cellStyle name="Normal 6 22" xfId="1018"/>
    <cellStyle name="Normal 6 3" xfId="632"/>
    <cellStyle name="Normal 6 3 2" xfId="1344"/>
    <cellStyle name="Normal 6 4" xfId="633"/>
    <cellStyle name="Normal 6 4 2" xfId="1345"/>
    <cellStyle name="Normal 6 5" xfId="634"/>
    <cellStyle name="Normal 6 5 2" xfId="1346"/>
    <cellStyle name="Normal 6 6" xfId="635"/>
    <cellStyle name="Normal 6 6 2" xfId="1347"/>
    <cellStyle name="Normal 6 7" xfId="636"/>
    <cellStyle name="Normal 6 7 2" xfId="1348"/>
    <cellStyle name="Normal 6 8" xfId="637"/>
    <cellStyle name="Normal 6 8 2" xfId="1349"/>
    <cellStyle name="Normal 6 9" xfId="638"/>
    <cellStyle name="Normal 6 9 2" xfId="1350"/>
    <cellStyle name="Normal 60" xfId="639"/>
    <cellStyle name="Normal 60 2" xfId="1351"/>
    <cellStyle name="Normal 61" xfId="640"/>
    <cellStyle name="Normal 61 2" xfId="1352"/>
    <cellStyle name="Normal 62" xfId="641"/>
    <cellStyle name="Normal 62 2" xfId="1353"/>
    <cellStyle name="Normal 63" xfId="642"/>
    <cellStyle name="Normal 63 2" xfId="1354"/>
    <cellStyle name="Normal 64" xfId="643"/>
    <cellStyle name="Normal 64 2" xfId="1355"/>
    <cellStyle name="Normal 65" xfId="644"/>
    <cellStyle name="Normal 65 2" xfId="1356"/>
    <cellStyle name="Normal 66" xfId="645"/>
    <cellStyle name="Normal 66 2" xfId="1357"/>
    <cellStyle name="Normal 67" xfId="646"/>
    <cellStyle name="Normal 67 2" xfId="1358"/>
    <cellStyle name="Normal 68" xfId="647"/>
    <cellStyle name="Normal 68 2" xfId="1359"/>
    <cellStyle name="Normal 69" xfId="648"/>
    <cellStyle name="Normal 69 2" xfId="1360"/>
    <cellStyle name="Normal 7" xfId="40"/>
    <cellStyle name="Normal 7 2" xfId="649"/>
    <cellStyle name="Normal 7 2 2" xfId="1361"/>
    <cellStyle name="Normal 7 3" xfId="650"/>
    <cellStyle name="Normal 7 4" xfId="1019"/>
    <cellStyle name="Normal 70" xfId="651"/>
    <cellStyle name="Normal 70 2" xfId="1362"/>
    <cellStyle name="Normal 71" xfId="652"/>
    <cellStyle name="Normal 71 2" xfId="1363"/>
    <cellStyle name="Normal 72" xfId="653"/>
    <cellStyle name="Normal 72 2" xfId="1364"/>
    <cellStyle name="Normal 73" xfId="654"/>
    <cellStyle name="Normal 73 2" xfId="1365"/>
    <cellStyle name="Normal 74" xfId="655"/>
    <cellStyle name="Normal 74 2" xfId="1366"/>
    <cellStyle name="Normal 75" xfId="656"/>
    <cellStyle name="Normal 75 2" xfId="1367"/>
    <cellStyle name="Normal 76" xfId="657"/>
    <cellStyle name="Normal 76 2" xfId="1368"/>
    <cellStyle name="Normal 77" xfId="658"/>
    <cellStyle name="Normal 77 2" xfId="1369"/>
    <cellStyle name="Normal 78" xfId="659"/>
    <cellStyle name="Normal 78 2" xfId="1370"/>
    <cellStyle name="Normal 79" xfId="660"/>
    <cellStyle name="Normal 79 2" xfId="1371"/>
    <cellStyle name="Normal 8" xfId="41"/>
    <cellStyle name="Normal 8 2" xfId="661"/>
    <cellStyle name="Normal 8 2 2" xfId="1372"/>
    <cellStyle name="Normal 8 3" xfId="1020"/>
    <cellStyle name="Normal 80" xfId="662"/>
    <cellStyle name="Normal 80 2" xfId="1373"/>
    <cellStyle name="Normal 81" xfId="663"/>
    <cellStyle name="Normal 81 2" xfId="1374"/>
    <cellStyle name="Normal 82" xfId="664"/>
    <cellStyle name="Normal 82 2" xfId="1375"/>
    <cellStyle name="Normal 83" xfId="665"/>
    <cellStyle name="Normal 83 2" xfId="1376"/>
    <cellStyle name="Normal 84" xfId="666"/>
    <cellStyle name="Normal 84 2" xfId="1377"/>
    <cellStyle name="Normal 85" xfId="667"/>
    <cellStyle name="Normal 85 2" xfId="1378"/>
    <cellStyle name="Normal 86" xfId="668"/>
    <cellStyle name="Normal 86 2" xfId="1379"/>
    <cellStyle name="Normal 87" xfId="669"/>
    <cellStyle name="Normal 87 2" xfId="1380"/>
    <cellStyle name="Normal 88" xfId="670"/>
    <cellStyle name="Normal 88 2" xfId="1381"/>
    <cellStyle name="Normal 89" xfId="671"/>
    <cellStyle name="Normal 89 2" xfId="1382"/>
    <cellStyle name="Normal 9" xfId="42"/>
    <cellStyle name="Normal 9 2" xfId="672"/>
    <cellStyle name="Normal 9 2 2" xfId="1383"/>
    <cellStyle name="Normal 9 3" xfId="1021"/>
    <cellStyle name="Normal 90" xfId="673"/>
    <cellStyle name="Normal 90 2" xfId="1384"/>
    <cellStyle name="Normal 91" xfId="674"/>
    <cellStyle name="Normal 91 2" xfId="1385"/>
    <cellStyle name="Normal 92" xfId="675"/>
    <cellStyle name="Normal 92 2" xfId="1386"/>
    <cellStyle name="Normal 93" xfId="676"/>
    <cellStyle name="Normal 93 2" xfId="1387"/>
    <cellStyle name="Normal 94" xfId="677"/>
    <cellStyle name="Normal 94 2" xfId="1388"/>
    <cellStyle name="Normal 95" xfId="678"/>
    <cellStyle name="Normal 95 2" xfId="1389"/>
    <cellStyle name="Normal 96" xfId="679"/>
    <cellStyle name="Normal 96 2" xfId="1390"/>
    <cellStyle name="Normal 97" xfId="680"/>
    <cellStyle name="Normal 97 2" xfId="1391"/>
    <cellStyle name="Normal 98" xfId="681"/>
    <cellStyle name="Normal 98 2" xfId="1392"/>
    <cellStyle name="Normal 99" xfId="682"/>
    <cellStyle name="Normal 99 2" xfId="1393"/>
    <cellStyle name="Normal_Bao cao tai chinh 280405" xfId="43"/>
    <cellStyle name="Normal1" xfId="683"/>
    <cellStyle name="Normal1 2" xfId="684"/>
    <cellStyle name="Normal2" xfId="685"/>
    <cellStyle name="Normal3" xfId="686"/>
    <cellStyle name="Note 10" xfId="947"/>
    <cellStyle name="Note 10 2" xfId="1476"/>
    <cellStyle name="Note 11" xfId="962"/>
    <cellStyle name="Note 11 2" xfId="1489"/>
    <cellStyle name="Note 12" xfId="978"/>
    <cellStyle name="Note 2" xfId="687"/>
    <cellStyle name="Note 3" xfId="688"/>
    <cellStyle name="Note 3 2" xfId="1394"/>
    <cellStyle name="Note 4" xfId="689"/>
    <cellStyle name="Note 4 2" xfId="1395"/>
    <cellStyle name="Note 5" xfId="872"/>
    <cellStyle name="Note 5 2" xfId="1409"/>
    <cellStyle name="Note 6" xfId="888"/>
    <cellStyle name="Note 6 2" xfId="1424"/>
    <cellStyle name="Note 7" xfId="903"/>
    <cellStyle name="Note 7 2" xfId="1437"/>
    <cellStyle name="Note 8" xfId="918"/>
    <cellStyle name="Note 8 2" xfId="1450"/>
    <cellStyle name="Note 9" xfId="932"/>
    <cellStyle name="Note 9 2" xfId="1463"/>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17 2 2" xfId="1397"/>
    <cellStyle name="Percent 17 3" xfId="1396"/>
    <cellStyle name="Percent 2" xfId="45"/>
    <cellStyle name="Percent 2 2" xfId="710"/>
    <cellStyle name="Percent 2 2 2" xfId="711"/>
    <cellStyle name="Percent 2 2 2 2" xfId="1399"/>
    <cellStyle name="Percent 2 2 3" xfId="1398"/>
    <cellStyle name="Percent 2 3" xfId="712"/>
    <cellStyle name="Percent 2 3 2" xfId="713"/>
    <cellStyle name="Percent 2 3 3" xfId="1400"/>
    <cellStyle name="Percent 2 4" xfId="714"/>
    <cellStyle name="Percent 2 4 2" xfId="1401"/>
    <cellStyle name="Percent 2 5" xfId="715"/>
    <cellStyle name="Percent 2 6" xfId="716"/>
    <cellStyle name="Percent 2 6 2" xfId="1402"/>
    <cellStyle name="Percent 2 7" xfId="1022"/>
    <cellStyle name="Percent 3" xfId="717"/>
    <cellStyle name="Percent 3 2" xfId="718"/>
    <cellStyle name="Percent 3 2 2" xfId="719"/>
    <cellStyle name="Percent 3 2 2 2" xfId="1404"/>
    <cellStyle name="Percent 3 2 3" xfId="1403"/>
    <cellStyle name="Percent 3 3" xfId="720"/>
    <cellStyle name="Percent 3 3 2" xfId="1405"/>
    <cellStyle name="Percent 3 4" xfId="721"/>
    <cellStyle name="Percent 3 4 2" xfId="1406"/>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ickmark" xfId="782"/>
    <cellStyle name="Title" xfId="831" builtinId="15" customBuiltin="1"/>
    <cellStyle name="Title 2" xfId="783"/>
    <cellStyle name="Title 3" xfId="979"/>
    <cellStyle name="Total" xfId="846" builtinId="25" customBuiltin="1"/>
    <cellStyle name="Total 2" xfId="784"/>
    <cellStyle name="Total 2 2" xfId="785"/>
    <cellStyle name="Total 3" xfId="786"/>
    <cellStyle name="Total 4" xfId="787"/>
    <cellStyle name="th" xfId="777"/>
    <cellStyle name="Thanh" xfId="778"/>
    <cellStyle name="thuy" xfId="779"/>
    <cellStyle name="Thuyet minh" xfId="780"/>
    <cellStyle name="thvt" xfId="781"/>
    <cellStyle name="viet" xfId="788"/>
    <cellStyle name="viet2" xfId="789"/>
    <cellStyle name="vntxt1" xfId="792"/>
    <cellStyle name="vntxt1 2" xfId="793"/>
    <cellStyle name="vntxt2" xfId="794"/>
    <cellStyle name="vnhead1" xfId="790"/>
    <cellStyle name="vnhead3" xfId="791"/>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a:extLst>
            <a:ext uri="{FF2B5EF4-FFF2-40B4-BE49-F238E27FC236}">
              <a16:creationId xmlns:a16="http://schemas.microsoft.com/office/drawing/2014/main" id="{00000000-0008-0000-0400-000026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a:extLst>
            <a:ext uri="{FF2B5EF4-FFF2-40B4-BE49-F238E27FC236}">
              <a16:creationId xmlns:a16="http://schemas.microsoft.com/office/drawing/2014/main" id="{00000000-0008-0000-0400-000027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NGVM1/QUAN%20LY%20KHACH%20HANG/1%20QUY%20TCFF_CIF%2011561238/BAO%20CAO_GIAM%20SAT/RECORD/Theo%20doi%20Giao%20dich20190321_Hongvm.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sheetName val="DS TCPH"/>
      <sheetName val="TRADING"/>
      <sheetName val="Tinh GiaTP"/>
      <sheetName val="Quyen"/>
      <sheetName val="Price"/>
      <sheetName val="HDTG"/>
      <sheetName val="ENTRYS"/>
      <sheetName val="BOOK"/>
      <sheetName val="REPORTS"/>
      <sheetName val="VCSH-NAV"/>
      <sheetName val="Temp"/>
      <sheetName val="Balance"/>
      <sheetName val="Realtime"/>
      <sheetName val="Accrual fee"/>
      <sheetName val="Cash"/>
      <sheetName val="PL24 daily"/>
      <sheetName val="PL26 weekly"/>
    </sheetNames>
    <sheetDataSet>
      <sheetData sheetId="0">
        <row r="8">
          <cell r="O8">
            <v>43465</v>
          </cell>
        </row>
        <row r="9">
          <cell r="O9">
            <v>43466</v>
          </cell>
        </row>
        <row r="10">
          <cell r="O10">
            <v>43500</v>
          </cell>
        </row>
        <row r="11">
          <cell r="O11">
            <v>43501</v>
          </cell>
        </row>
        <row r="12">
          <cell r="O12">
            <v>43502</v>
          </cell>
        </row>
        <row r="13">
          <cell r="O13">
            <v>43503</v>
          </cell>
        </row>
        <row r="14">
          <cell r="O14">
            <v>43504</v>
          </cell>
        </row>
        <row r="15">
          <cell r="O15">
            <v>0</v>
          </cell>
        </row>
        <row r="16">
          <cell r="O16">
            <v>0</v>
          </cell>
        </row>
        <row r="17">
          <cell r="O17">
            <v>0</v>
          </cell>
        </row>
        <row r="18">
          <cell r="O18">
            <v>0</v>
          </cell>
        </row>
        <row r="19">
          <cell r="O19">
            <v>0</v>
          </cell>
        </row>
        <row r="20">
          <cell r="O20">
            <v>0</v>
          </cell>
        </row>
        <row r="21">
          <cell r="O21">
            <v>0</v>
          </cell>
        </row>
        <row r="22">
          <cell r="O22">
            <v>0</v>
          </cell>
        </row>
        <row r="23">
          <cell r="O23">
            <v>0</v>
          </cell>
        </row>
        <row r="24">
          <cell r="O24">
            <v>0</v>
          </cell>
        </row>
        <row r="25">
          <cell r="O25">
            <v>0</v>
          </cell>
        </row>
        <row r="26">
          <cell r="O26">
            <v>0</v>
          </cell>
        </row>
        <row r="27">
          <cell r="O27">
            <v>0</v>
          </cell>
        </row>
        <row r="28">
          <cell r="O28">
            <v>0</v>
          </cell>
        </row>
        <row r="29">
          <cell r="O29">
            <v>0</v>
          </cell>
        </row>
        <row r="30">
          <cell r="O30">
            <v>0</v>
          </cell>
        </row>
        <row r="31">
          <cell r="O31">
            <v>0</v>
          </cell>
        </row>
        <row r="32">
          <cell r="O32">
            <v>0</v>
          </cell>
        </row>
        <row r="33">
          <cell r="O33">
            <v>0</v>
          </cell>
        </row>
        <row r="34">
          <cell r="O34">
            <v>0</v>
          </cell>
        </row>
        <row r="35">
          <cell r="O35">
            <v>0</v>
          </cell>
        </row>
        <row r="36">
          <cell r="O36">
            <v>0</v>
          </cell>
        </row>
        <row r="37">
          <cell r="O37">
            <v>0</v>
          </cell>
        </row>
        <row r="38">
          <cell r="O38">
            <v>0</v>
          </cell>
        </row>
        <row r="39">
          <cell r="O39">
            <v>0</v>
          </cell>
        </row>
        <row r="40">
          <cell r="O40">
            <v>0</v>
          </cell>
        </row>
        <row r="41">
          <cell r="O41">
            <v>0</v>
          </cell>
        </row>
        <row r="42">
          <cell r="O42">
            <v>0</v>
          </cell>
        </row>
        <row r="43">
          <cell r="O43">
            <v>0</v>
          </cell>
        </row>
        <row r="44">
          <cell r="O44">
            <v>0</v>
          </cell>
        </row>
        <row r="45">
          <cell r="O45">
            <v>0</v>
          </cell>
        </row>
        <row r="46">
          <cell r="O46">
            <v>0</v>
          </cell>
        </row>
        <row r="47">
          <cell r="O47">
            <v>0</v>
          </cell>
        </row>
        <row r="48">
          <cell r="O48">
            <v>0</v>
          </cell>
        </row>
        <row r="49">
          <cell r="O49">
            <v>0</v>
          </cell>
        </row>
        <row r="50">
          <cell r="O50">
            <v>0</v>
          </cell>
        </row>
        <row r="51">
          <cell r="O5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6"/>
  <sheetViews>
    <sheetView tabSelected="1" zoomScale="115" zoomScaleNormal="115" workbookViewId="0">
      <selection activeCell="H11" sqref="H11"/>
    </sheetView>
  </sheetViews>
  <sheetFormatPr defaultColWidth="9.140625" defaultRowHeight="15"/>
  <cols>
    <col min="1" max="1" width="7.85546875" style="179" customWidth="1"/>
    <col min="2" max="2" width="15.7109375" style="179" customWidth="1"/>
    <col min="3" max="3" width="33.85546875" style="179" customWidth="1"/>
    <col min="4" max="4" width="32" style="179" customWidth="1"/>
    <col min="5" max="9" width="9.140625" style="179"/>
    <col min="10" max="14" width="9.140625" style="201"/>
    <col min="15" max="16384" width="9.140625" style="179"/>
  </cols>
  <sheetData>
    <row r="2" spans="1:12" ht="18.75">
      <c r="B2" s="180" t="s">
        <v>556</v>
      </c>
    </row>
    <row r="3" spans="1:12" ht="19.5">
      <c r="B3" s="181" t="s">
        <v>546</v>
      </c>
    </row>
    <row r="4" spans="1:12" ht="18.75">
      <c r="B4" s="182"/>
      <c r="C4" s="183" t="s">
        <v>547</v>
      </c>
      <c r="D4" s="204" t="s">
        <v>553</v>
      </c>
    </row>
    <row r="5" spans="1:12" ht="18.75">
      <c r="B5" s="182"/>
      <c r="C5" s="185" t="s">
        <v>549</v>
      </c>
      <c r="D5" s="186"/>
    </row>
    <row r="6" spans="1:12" ht="18.75">
      <c r="B6" s="182"/>
      <c r="C6" s="183" t="s">
        <v>550</v>
      </c>
      <c r="D6" s="203">
        <v>4</v>
      </c>
      <c r="J6" s="201" t="s">
        <v>548</v>
      </c>
    </row>
    <row r="7" spans="1:12" ht="18.75">
      <c r="B7" s="182"/>
      <c r="C7" s="185" t="s">
        <v>551</v>
      </c>
      <c r="D7" s="187"/>
    </row>
    <row r="8" spans="1:12" ht="18.75">
      <c r="B8" s="182"/>
      <c r="C8" s="183" t="s">
        <v>552</v>
      </c>
      <c r="D8" s="184">
        <v>2023</v>
      </c>
      <c r="J8" s="201" t="s">
        <v>553</v>
      </c>
    </row>
    <row r="9" spans="1:12" ht="18.75">
      <c r="B9" s="182"/>
      <c r="C9" s="188" t="s">
        <v>554</v>
      </c>
      <c r="D9" s="189">
        <f>+D8</f>
        <v>2023</v>
      </c>
      <c r="J9" s="201" t="s">
        <v>555</v>
      </c>
    </row>
    <row r="10" spans="1:12" ht="18.75">
      <c r="B10" s="182"/>
      <c r="C10" s="188"/>
      <c r="D10" s="189"/>
    </row>
    <row r="11" spans="1:12" ht="34.5" customHeight="1">
      <c r="A11" s="502" t="s">
        <v>246</v>
      </c>
      <c r="B11" s="502"/>
      <c r="C11" s="502" t="s">
        <v>613</v>
      </c>
      <c r="D11" s="502"/>
      <c r="E11" s="502"/>
      <c r="F11" s="502"/>
    </row>
    <row r="12" spans="1:12" ht="26.25" customHeight="1">
      <c r="A12" s="502" t="s">
        <v>244</v>
      </c>
      <c r="B12" s="502"/>
      <c r="C12" s="502" t="s">
        <v>449</v>
      </c>
      <c r="D12" s="502"/>
      <c r="E12" s="502"/>
      <c r="F12" s="502"/>
    </row>
    <row r="13" spans="1:12" ht="48" customHeight="1">
      <c r="A13" s="500" t="s">
        <v>243</v>
      </c>
      <c r="B13" s="500"/>
      <c r="C13" s="500" t="s">
        <v>245</v>
      </c>
      <c r="D13" s="500"/>
      <c r="E13" s="500"/>
      <c r="F13" s="500"/>
      <c r="J13" s="201">
        <v>1</v>
      </c>
      <c r="K13" s="201" t="s">
        <v>46</v>
      </c>
    </row>
    <row r="14" spans="1:12" ht="34.5" customHeight="1">
      <c r="A14" s="500" t="s">
        <v>247</v>
      </c>
      <c r="B14" s="500"/>
      <c r="C14" s="501">
        <v>45303</v>
      </c>
      <c r="D14" s="501"/>
      <c r="E14" s="501"/>
      <c r="F14" s="501"/>
    </row>
    <row r="15" spans="1:12">
      <c r="B15" s="190"/>
      <c r="J15" s="201">
        <v>4</v>
      </c>
      <c r="K15" s="201" t="s">
        <v>135</v>
      </c>
    </row>
    <row r="16" spans="1:12">
      <c r="D16" s="190" t="s">
        <v>557</v>
      </c>
      <c r="J16" s="201">
        <v>5</v>
      </c>
      <c r="K16" s="202"/>
      <c r="L16" s="202"/>
    </row>
    <row r="17" spans="2:12">
      <c r="D17" s="190" t="s">
        <v>558</v>
      </c>
      <c r="K17" s="202"/>
      <c r="L17" s="202"/>
    </row>
    <row r="18" spans="2:12">
      <c r="B18" s="191" t="s">
        <v>602</v>
      </c>
      <c r="C18" s="191" t="s">
        <v>603</v>
      </c>
      <c r="D18" s="191" t="s">
        <v>604</v>
      </c>
      <c r="J18" s="201">
        <v>6</v>
      </c>
      <c r="K18" s="202"/>
      <c r="L18" s="202"/>
    </row>
    <row r="19" spans="2:12" ht="30">
      <c r="B19" s="192">
        <v>1</v>
      </c>
      <c r="C19" s="193" t="s">
        <v>605</v>
      </c>
      <c r="D19" s="194" t="s">
        <v>564</v>
      </c>
      <c r="K19" s="202"/>
      <c r="L19" s="202"/>
    </row>
    <row r="20" spans="2:12" ht="30">
      <c r="B20" s="192">
        <v>2</v>
      </c>
      <c r="C20" s="193" t="s">
        <v>606</v>
      </c>
      <c r="D20" s="194" t="s">
        <v>565</v>
      </c>
      <c r="K20" s="202"/>
      <c r="L20" s="202"/>
    </row>
    <row r="21" spans="2:12" ht="54.75" customHeight="1">
      <c r="B21" s="192" t="s">
        <v>78</v>
      </c>
      <c r="C21" s="193" t="s">
        <v>568</v>
      </c>
      <c r="D21" s="194"/>
      <c r="K21" s="202"/>
      <c r="L21" s="202"/>
    </row>
    <row r="22" spans="2:12" ht="30">
      <c r="B22" s="192">
        <v>3</v>
      </c>
      <c r="C22" s="195" t="s">
        <v>607</v>
      </c>
      <c r="D22" s="194" t="s">
        <v>560</v>
      </c>
      <c r="J22" s="201">
        <v>7</v>
      </c>
      <c r="K22" s="202"/>
      <c r="L22" s="202"/>
    </row>
    <row r="23" spans="2:12" ht="30">
      <c r="B23" s="192">
        <v>4</v>
      </c>
      <c r="C23" s="195" t="s">
        <v>608</v>
      </c>
      <c r="D23" s="194" t="s">
        <v>559</v>
      </c>
      <c r="J23" s="201">
        <v>8</v>
      </c>
      <c r="K23" s="202"/>
      <c r="L23" s="202"/>
    </row>
    <row r="24" spans="2:12" ht="30">
      <c r="B24" s="192">
        <v>5</v>
      </c>
      <c r="C24" s="195" t="s">
        <v>609</v>
      </c>
      <c r="D24" s="194" t="s">
        <v>561</v>
      </c>
      <c r="J24" s="201">
        <v>9</v>
      </c>
      <c r="K24" s="202"/>
      <c r="L24" s="202"/>
    </row>
    <row r="25" spans="2:12" ht="75">
      <c r="B25" s="192">
        <v>6</v>
      </c>
      <c r="C25" s="195" t="s">
        <v>610</v>
      </c>
      <c r="D25" s="194" t="s">
        <v>562</v>
      </c>
      <c r="H25" s="179" t="s">
        <v>616</v>
      </c>
      <c r="J25" s="201">
        <v>10</v>
      </c>
      <c r="K25" s="202"/>
      <c r="L25" s="202"/>
    </row>
    <row r="26" spans="2:12" ht="30">
      <c r="B26" s="192">
        <v>7</v>
      </c>
      <c r="C26" s="195" t="s">
        <v>611</v>
      </c>
      <c r="D26" s="194" t="s">
        <v>563</v>
      </c>
      <c r="J26" s="201">
        <v>11</v>
      </c>
      <c r="K26" s="202"/>
      <c r="L26" s="202"/>
    </row>
    <row r="27" spans="2:12" ht="75">
      <c r="B27" s="192">
        <v>8</v>
      </c>
      <c r="C27" s="195" t="s">
        <v>610</v>
      </c>
      <c r="D27" s="194" t="s">
        <v>562</v>
      </c>
    </row>
    <row r="28" spans="2:12" ht="87" customHeight="1">
      <c r="B28" s="192" t="s">
        <v>86</v>
      </c>
      <c r="C28" s="193" t="s">
        <v>566</v>
      </c>
      <c r="D28" s="196" t="s">
        <v>567</v>
      </c>
    </row>
    <row r="31" spans="2:12" ht="28.5" customHeight="1">
      <c r="B31" s="197"/>
      <c r="D31" s="197"/>
    </row>
    <row r="32" spans="2:12">
      <c r="B32" s="198"/>
      <c r="D32" s="198"/>
    </row>
    <row r="33" spans="2:4">
      <c r="B33" s="199"/>
      <c r="D33" s="199"/>
    </row>
    <row r="34" spans="2:4">
      <c r="B34" s="199"/>
      <c r="D34" s="199"/>
    </row>
    <row r="35" spans="2:4">
      <c r="B35" s="200"/>
      <c r="D35" s="190"/>
    </row>
    <row r="36" spans="2:4">
      <c r="B36" s="200"/>
      <c r="D36" s="200"/>
    </row>
  </sheetData>
  <mergeCells count="8">
    <mergeCell ref="A14:B14"/>
    <mergeCell ref="C14:F14"/>
    <mergeCell ref="A11:B11"/>
    <mergeCell ref="C11:F11"/>
    <mergeCell ref="A12:B12"/>
    <mergeCell ref="C12:F12"/>
    <mergeCell ref="A13:B13"/>
    <mergeCell ref="C13:F13"/>
  </mergeCells>
  <dataValidations count="1">
    <dataValidation type="list" showInputMessage="1" showErrorMessage="1" sqref="D4">
      <formula1>$J$4:$J$8</formula1>
    </dataValidation>
  </dataValidations>
  <hyperlinks>
    <hyperlink ref="D22" location="BCTaiSan_06007!A1" display="BCTaiSan_06007"/>
    <hyperlink ref="D23" location="BCKetQuaHoatDong_06008!A1" display="BCKetQuaHoatDong_06008"/>
    <hyperlink ref="D24" location="BCDanhMucDauTu_06009!A1" display="BCDanhMucDauTu_06009"/>
    <hyperlink ref="D25" location="BCHoatDongVay_06010!A1" display="BCHoatDongVay_061010"/>
    <hyperlink ref="D26" location="Khac_06011!A1" display="Khac_061011"/>
    <hyperlink ref="D27" location="BCHoatDongVay_06010!A1" display="BCHoatDongVay_061010"/>
  </hyperlinks>
  <pageMargins left="0.70866141732283472" right="0.70866141732283472" top="0.43307086614173229" bottom="0.74803149606299213"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view="pageBreakPreview" topLeftCell="A8" zoomScaleNormal="100" zoomScaleSheetLayoutView="100" workbookViewId="0">
      <selection activeCell="B16" sqref="B16"/>
    </sheetView>
  </sheetViews>
  <sheetFormatPr defaultColWidth="9.140625" defaultRowHeight="10.5"/>
  <cols>
    <col min="1" max="1" width="9.140625" style="267"/>
    <col min="2" max="2" width="59.42578125" style="267" customWidth="1"/>
    <col min="3" max="3" width="12.85546875" style="267" customWidth="1"/>
    <col min="4" max="4" width="28.85546875" style="267" customWidth="1"/>
    <col min="5" max="5" width="29.5703125" style="267" customWidth="1"/>
    <col min="6" max="6" width="2.5703125" style="267" customWidth="1"/>
    <col min="7" max="7" width="18.42578125" style="268" bestFit="1" customWidth="1"/>
    <col min="8" max="8" width="24.28515625" style="268" customWidth="1"/>
    <col min="9" max="9" width="18.7109375" style="268" bestFit="1" customWidth="1"/>
    <col min="10" max="10" width="14.5703125" style="268" bestFit="1" customWidth="1"/>
    <col min="11" max="16384" width="9.140625" style="267"/>
  </cols>
  <sheetData>
    <row r="1" spans="1:10" ht="23.25" customHeight="1">
      <c r="A1" s="554" t="s">
        <v>512</v>
      </c>
      <c r="B1" s="554"/>
      <c r="C1" s="554"/>
      <c r="D1" s="554"/>
      <c r="E1" s="554"/>
      <c r="F1" s="554"/>
    </row>
    <row r="2" spans="1:10" ht="27" customHeight="1">
      <c r="A2" s="555" t="s">
        <v>513</v>
      </c>
      <c r="B2" s="555"/>
      <c r="C2" s="555"/>
      <c r="D2" s="555"/>
      <c r="E2" s="555"/>
      <c r="F2" s="555"/>
    </row>
    <row r="3" spans="1:10" ht="15" customHeight="1">
      <c r="A3" s="551" t="s">
        <v>264</v>
      </c>
      <c r="B3" s="551"/>
      <c r="C3" s="551"/>
      <c r="D3" s="551"/>
      <c r="E3" s="551"/>
      <c r="F3" s="551"/>
    </row>
    <row r="4" spans="1:10">
      <c r="A4" s="551"/>
      <c r="B4" s="551"/>
      <c r="C4" s="551"/>
      <c r="D4" s="551"/>
      <c r="E4" s="551"/>
      <c r="F4" s="551"/>
    </row>
    <row r="5" spans="1:10">
      <c r="A5" s="552" t="str">
        <f>'ngay thang'!B10</f>
        <v>Quý 4 năm 2023/Quarter 4 2023</v>
      </c>
      <c r="B5" s="552"/>
      <c r="C5" s="552"/>
      <c r="D5" s="552"/>
      <c r="E5" s="552"/>
      <c r="F5" s="552"/>
    </row>
    <row r="6" spans="1:10">
      <c r="A6" s="258"/>
      <c r="B6" s="258"/>
      <c r="C6" s="258"/>
      <c r="D6" s="258"/>
      <c r="E6" s="258"/>
      <c r="F6" s="257"/>
    </row>
    <row r="7" spans="1:10" ht="31.5" customHeight="1">
      <c r="A7" s="556" t="s">
        <v>659</v>
      </c>
      <c r="B7" s="556"/>
      <c r="C7" s="556" t="s">
        <v>660</v>
      </c>
      <c r="D7" s="556"/>
      <c r="E7" s="556"/>
      <c r="F7" s="556"/>
    </row>
    <row r="8" spans="1:10" ht="30" customHeight="1">
      <c r="A8" s="556" t="s">
        <v>655</v>
      </c>
      <c r="B8" s="556"/>
      <c r="C8" s="556" t="s">
        <v>656</v>
      </c>
      <c r="D8" s="556"/>
      <c r="E8" s="556"/>
      <c r="F8" s="556"/>
    </row>
    <row r="9" spans="1:10" ht="30" customHeight="1">
      <c r="A9" s="553" t="s">
        <v>657</v>
      </c>
      <c r="B9" s="553"/>
      <c r="C9" s="553" t="s">
        <v>658</v>
      </c>
      <c r="D9" s="553"/>
      <c r="E9" s="553"/>
      <c r="F9" s="553"/>
    </row>
    <row r="10" spans="1:10" ht="30" customHeight="1">
      <c r="A10" s="553" t="s">
        <v>661</v>
      </c>
      <c r="B10" s="553"/>
      <c r="C10" s="553" t="str">
        <f>'ngay thang'!B14</f>
        <v>Ngày 12 tháng 01 năm 2024
12 Jan 2024</v>
      </c>
      <c r="D10" s="553"/>
      <c r="E10" s="553"/>
      <c r="F10" s="553"/>
    </row>
    <row r="11" spans="1:10" ht="22.5" customHeight="1">
      <c r="A11" s="259"/>
      <c r="B11" s="259"/>
      <c r="C11" s="259"/>
      <c r="D11" s="259"/>
      <c r="E11" s="259"/>
      <c r="F11" s="259"/>
    </row>
    <row r="12" spans="1:10" ht="21" customHeight="1">
      <c r="A12" s="271" t="s">
        <v>268</v>
      </c>
      <c r="B12" s="255"/>
      <c r="C12" s="255"/>
      <c r="D12" s="255"/>
      <c r="E12" s="255"/>
    </row>
    <row r="13" spans="1:10" s="272" customFormat="1" ht="43.5" customHeight="1">
      <c r="A13" s="299" t="s">
        <v>202</v>
      </c>
      <c r="B13" s="299" t="s">
        <v>207</v>
      </c>
      <c r="C13" s="299" t="s">
        <v>208</v>
      </c>
      <c r="D13" s="299" t="s">
        <v>452</v>
      </c>
      <c r="E13" s="299" t="s">
        <v>453</v>
      </c>
      <c r="G13" s="268"/>
      <c r="H13" s="268"/>
      <c r="I13" s="268"/>
      <c r="J13" s="268"/>
    </row>
    <row r="14" spans="1:10" s="257" customFormat="1" ht="31.5" customHeight="1">
      <c r="A14" s="300" t="s">
        <v>46</v>
      </c>
      <c r="B14" s="301" t="s">
        <v>670</v>
      </c>
      <c r="C14" s="301" t="s">
        <v>147</v>
      </c>
      <c r="D14" s="279"/>
      <c r="E14" s="279"/>
      <c r="G14" s="268"/>
      <c r="H14" s="268"/>
      <c r="I14" s="268"/>
      <c r="J14" s="268"/>
    </row>
    <row r="15" spans="1:10" s="257" customFormat="1" ht="50.25" customHeight="1">
      <c r="A15" s="300">
        <v>1</v>
      </c>
      <c r="B15" s="301" t="s">
        <v>530</v>
      </c>
      <c r="C15" s="301" t="s">
        <v>148</v>
      </c>
      <c r="D15" s="307">
        <v>1.2001125362365883E-2</v>
      </c>
      <c r="E15" s="304">
        <v>1.3653410761906418E-2</v>
      </c>
      <c r="G15" s="268"/>
      <c r="H15" s="268"/>
      <c r="I15" s="268"/>
      <c r="J15" s="268"/>
    </row>
    <row r="16" spans="1:10" s="257" customFormat="1" ht="56.25" customHeight="1">
      <c r="A16" s="300">
        <v>2</v>
      </c>
      <c r="B16" s="301" t="s">
        <v>531</v>
      </c>
      <c r="C16" s="301" t="s">
        <v>149</v>
      </c>
      <c r="D16" s="307">
        <v>4.1105939593965414E-3</v>
      </c>
      <c r="E16" s="304">
        <v>4.676530417643111E-3</v>
      </c>
      <c r="G16" s="268"/>
      <c r="H16" s="268"/>
      <c r="I16" s="268"/>
      <c r="J16" s="268"/>
    </row>
    <row r="17" spans="1:11" s="257" customFormat="1" ht="75" customHeight="1">
      <c r="A17" s="300">
        <v>3</v>
      </c>
      <c r="B17" s="302" t="s">
        <v>532</v>
      </c>
      <c r="C17" s="301" t="s">
        <v>150</v>
      </c>
      <c r="D17" s="307">
        <v>4.6151265327787142E-3</v>
      </c>
      <c r="E17" s="304">
        <v>5.2505257938392719E-3</v>
      </c>
      <c r="G17" s="268"/>
      <c r="H17" s="268"/>
      <c r="I17" s="268"/>
      <c r="J17" s="268"/>
    </row>
    <row r="18" spans="1:11" s="257" customFormat="1" ht="48" customHeight="1">
      <c r="A18" s="300">
        <v>4</v>
      </c>
      <c r="B18" s="301" t="s">
        <v>671</v>
      </c>
      <c r="C18" s="301" t="s">
        <v>151</v>
      </c>
      <c r="D18" s="307">
        <v>1.1329491281360431E-3</v>
      </c>
      <c r="E18" s="304">
        <v>1.2889307753831919E-3</v>
      </c>
      <c r="G18" s="268"/>
      <c r="H18" s="268"/>
      <c r="I18" s="268"/>
      <c r="J18" s="268"/>
      <c r="K18" s="303"/>
    </row>
    <row r="19" spans="1:11" s="257" customFormat="1" ht="56.25" customHeight="1">
      <c r="A19" s="300">
        <v>5</v>
      </c>
      <c r="B19" s="301" t="s">
        <v>533</v>
      </c>
      <c r="C19" s="301"/>
      <c r="D19" s="307"/>
      <c r="E19" s="304"/>
      <c r="G19" s="268"/>
      <c r="H19" s="268"/>
      <c r="I19" s="268"/>
      <c r="J19" s="268"/>
      <c r="K19" s="303"/>
    </row>
    <row r="20" spans="1:11" s="257" customFormat="1" ht="57.75" customHeight="1">
      <c r="A20" s="300">
        <v>6</v>
      </c>
      <c r="B20" s="301" t="s">
        <v>534</v>
      </c>
      <c r="C20" s="301"/>
      <c r="D20" s="307"/>
      <c r="E20" s="304"/>
      <c r="G20" s="268"/>
      <c r="H20" s="268"/>
      <c r="I20" s="268"/>
      <c r="J20" s="268"/>
      <c r="K20" s="303"/>
    </row>
    <row r="21" spans="1:11" s="257" customFormat="1" ht="81" customHeight="1">
      <c r="A21" s="300">
        <v>7</v>
      </c>
      <c r="B21" s="302" t="s">
        <v>672</v>
      </c>
      <c r="C21" s="301" t="s">
        <v>152</v>
      </c>
      <c r="D21" s="307">
        <v>1.1152575714934774E-2</v>
      </c>
      <c r="E21" s="304">
        <v>1.2688034887692249E-2</v>
      </c>
      <c r="G21" s="268"/>
      <c r="H21" s="268"/>
      <c r="I21" s="268"/>
      <c r="J21" s="268"/>
      <c r="K21" s="303"/>
    </row>
    <row r="22" spans="1:11" s="257" customFormat="1" ht="42" customHeight="1">
      <c r="A22" s="300">
        <v>8</v>
      </c>
      <c r="B22" s="301" t="s">
        <v>535</v>
      </c>
      <c r="C22" s="301" t="s">
        <v>153</v>
      </c>
      <c r="D22" s="307">
        <v>3.3012370697611954E-2</v>
      </c>
      <c r="E22" s="304">
        <v>3.7557432636464244E-2</v>
      </c>
      <c r="G22" s="268"/>
      <c r="H22" s="268"/>
      <c r="I22" s="268"/>
      <c r="J22" s="268"/>
      <c r="K22" s="303"/>
    </row>
    <row r="23" spans="1:11" s="257" customFormat="1" ht="69.75" customHeight="1">
      <c r="A23" s="300">
        <v>9</v>
      </c>
      <c r="B23" s="302" t="s">
        <v>673</v>
      </c>
      <c r="C23" s="301" t="s">
        <v>154</v>
      </c>
      <c r="D23" s="304">
        <v>3.9231014812051259</v>
      </c>
      <c r="E23" s="304">
        <v>3.2797842495398699</v>
      </c>
      <c r="G23" s="268"/>
      <c r="H23" s="268"/>
      <c r="I23" s="268"/>
      <c r="J23" s="268"/>
      <c r="K23" s="303"/>
    </row>
    <row r="24" spans="1:11" s="257" customFormat="1" ht="57" customHeight="1">
      <c r="A24" s="300">
        <v>10</v>
      </c>
      <c r="B24" s="302" t="s">
        <v>536</v>
      </c>
      <c r="C24" s="301"/>
      <c r="D24" s="304"/>
      <c r="E24" s="304"/>
      <c r="G24" s="268"/>
      <c r="H24" s="268"/>
      <c r="I24" s="268"/>
      <c r="J24" s="268"/>
      <c r="K24" s="303"/>
    </row>
    <row r="25" spans="1:11" s="257" customFormat="1" ht="21">
      <c r="A25" s="300" t="s">
        <v>56</v>
      </c>
      <c r="B25" s="301" t="s">
        <v>674</v>
      </c>
      <c r="C25" s="301" t="s">
        <v>155</v>
      </c>
      <c r="D25" s="307"/>
      <c r="E25" s="308"/>
      <c r="G25" s="268"/>
      <c r="H25" s="268"/>
      <c r="I25" s="268"/>
      <c r="J25" s="268"/>
      <c r="K25" s="303"/>
    </row>
    <row r="26" spans="1:11" s="257" customFormat="1" ht="30" customHeight="1">
      <c r="A26" s="548">
        <v>1</v>
      </c>
      <c r="B26" s="301" t="s">
        <v>675</v>
      </c>
      <c r="C26" s="301" t="s">
        <v>156</v>
      </c>
      <c r="D26" s="308">
        <v>64847568100</v>
      </c>
      <c r="E26" s="309">
        <v>54065246500</v>
      </c>
      <c r="G26" s="268"/>
      <c r="H26" s="268"/>
      <c r="I26" s="268"/>
      <c r="J26" s="268"/>
      <c r="K26" s="303"/>
    </row>
    <row r="27" spans="1:11" s="257" customFormat="1" ht="39.75" customHeight="1">
      <c r="A27" s="549"/>
      <c r="B27" s="301" t="s">
        <v>676</v>
      </c>
      <c r="C27" s="301" t="s">
        <v>157</v>
      </c>
      <c r="D27" s="310">
        <v>64847568100</v>
      </c>
      <c r="E27" s="308">
        <v>54065246500</v>
      </c>
      <c r="G27" s="268"/>
      <c r="H27" s="268"/>
      <c r="I27" s="268"/>
      <c r="J27" s="268"/>
      <c r="K27" s="303"/>
    </row>
    <row r="28" spans="1:11" s="257" customFormat="1" ht="42.75" customHeight="1">
      <c r="A28" s="550"/>
      <c r="B28" s="301" t="s">
        <v>677</v>
      </c>
      <c r="C28" s="301" t="s">
        <v>158</v>
      </c>
      <c r="D28" s="311">
        <v>6484756.8099999996</v>
      </c>
      <c r="E28" s="312">
        <v>5406524.6500000004</v>
      </c>
      <c r="G28" s="268"/>
      <c r="H28" s="268"/>
      <c r="I28" s="268"/>
      <c r="J28" s="268"/>
      <c r="K28" s="303"/>
    </row>
    <row r="29" spans="1:11" s="257" customFormat="1" ht="32.25" customHeight="1">
      <c r="A29" s="548">
        <v>2</v>
      </c>
      <c r="B29" s="301" t="s">
        <v>678</v>
      </c>
      <c r="C29" s="301" t="s">
        <v>159</v>
      </c>
      <c r="D29" s="308">
        <v>4121924400</v>
      </c>
      <c r="E29" s="308">
        <v>10782321600</v>
      </c>
      <c r="G29" s="268"/>
      <c r="H29" s="268"/>
      <c r="I29" s="268"/>
      <c r="J29" s="268"/>
      <c r="K29" s="303"/>
    </row>
    <row r="30" spans="1:11" s="257" customFormat="1" ht="31.5" customHeight="1">
      <c r="A30" s="549"/>
      <c r="B30" s="301" t="s">
        <v>679</v>
      </c>
      <c r="C30" s="301" t="s">
        <v>160</v>
      </c>
      <c r="D30" s="313">
        <v>753308.51</v>
      </c>
      <c r="E30" s="313">
        <v>1365348.23</v>
      </c>
      <c r="G30" s="268"/>
      <c r="H30" s="268"/>
      <c r="I30" s="268"/>
      <c r="J30" s="268"/>
      <c r="K30" s="303"/>
    </row>
    <row r="31" spans="1:11" s="257" customFormat="1" ht="30" customHeight="1">
      <c r="A31" s="549"/>
      <c r="B31" s="301" t="s">
        <v>680</v>
      </c>
      <c r="C31" s="301" t="s">
        <v>161</v>
      </c>
      <c r="D31" s="308">
        <v>7533085100</v>
      </c>
      <c r="E31" s="308">
        <v>13653482300</v>
      </c>
      <c r="G31" s="268"/>
      <c r="H31" s="268"/>
      <c r="I31" s="268"/>
      <c r="J31" s="268"/>
      <c r="K31" s="303"/>
    </row>
    <row r="32" spans="1:11" s="257" customFormat="1" ht="30.75" customHeight="1">
      <c r="A32" s="549"/>
      <c r="B32" s="301" t="s">
        <v>681</v>
      </c>
      <c r="C32" s="301" t="s">
        <v>162</v>
      </c>
      <c r="D32" s="313">
        <v>-341116.07</v>
      </c>
      <c r="E32" s="313">
        <v>-287116.07</v>
      </c>
      <c r="G32" s="268"/>
      <c r="H32" s="268"/>
      <c r="I32" s="268"/>
      <c r="J32" s="268"/>
      <c r="K32" s="303"/>
    </row>
    <row r="33" spans="1:11" s="257" customFormat="1" ht="42.75" customHeight="1">
      <c r="A33" s="550"/>
      <c r="B33" s="301" t="s">
        <v>682</v>
      </c>
      <c r="C33" s="301" t="s">
        <v>163</v>
      </c>
      <c r="D33" s="308">
        <v>-3411160700</v>
      </c>
      <c r="E33" s="308">
        <v>-2871160700</v>
      </c>
      <c r="G33" s="268"/>
      <c r="H33" s="268"/>
      <c r="I33" s="268"/>
      <c r="J33" s="268"/>
      <c r="K33" s="303"/>
    </row>
    <row r="34" spans="1:11" s="257" customFormat="1" ht="33" customHeight="1">
      <c r="A34" s="548">
        <v>3</v>
      </c>
      <c r="B34" s="301" t="s">
        <v>683</v>
      </c>
      <c r="C34" s="301" t="s">
        <v>164</v>
      </c>
      <c r="D34" s="310">
        <v>68969492500</v>
      </c>
      <c r="E34" s="308">
        <v>64847568100</v>
      </c>
      <c r="G34" s="268"/>
      <c r="H34" s="268"/>
      <c r="I34" s="268"/>
      <c r="J34" s="268"/>
      <c r="K34" s="303"/>
    </row>
    <row r="35" spans="1:11" s="257" customFormat="1" ht="55.5" customHeight="1">
      <c r="A35" s="549"/>
      <c r="B35" s="301" t="s">
        <v>537</v>
      </c>
      <c r="C35" s="301" t="s">
        <v>165</v>
      </c>
      <c r="D35" s="310">
        <v>68969492500</v>
      </c>
      <c r="E35" s="308">
        <v>64847568100</v>
      </c>
      <c r="G35" s="268"/>
      <c r="H35" s="268"/>
      <c r="I35" s="268"/>
      <c r="J35" s="268"/>
      <c r="K35" s="303"/>
    </row>
    <row r="36" spans="1:11" s="257" customFormat="1" ht="45" customHeight="1">
      <c r="A36" s="550"/>
      <c r="B36" s="301" t="s">
        <v>538</v>
      </c>
      <c r="C36" s="301" t="s">
        <v>166</v>
      </c>
      <c r="D36" s="311">
        <v>6896949.25</v>
      </c>
      <c r="E36" s="312">
        <v>6484756.8099999996</v>
      </c>
      <c r="G36" s="268"/>
      <c r="H36" s="268"/>
      <c r="I36" s="268"/>
      <c r="J36" s="268"/>
      <c r="K36" s="303"/>
    </row>
    <row r="37" spans="1:11" s="257" customFormat="1" ht="55.5" customHeight="1">
      <c r="A37" s="300">
        <v>4</v>
      </c>
      <c r="B37" s="301" t="s">
        <v>684</v>
      </c>
      <c r="C37" s="301" t="s">
        <v>167</v>
      </c>
      <c r="D37" s="304">
        <v>0</v>
      </c>
      <c r="E37" s="304">
        <v>0</v>
      </c>
      <c r="G37" s="268"/>
      <c r="H37" s="268"/>
      <c r="I37" s="268"/>
      <c r="J37" s="268"/>
      <c r="K37" s="303"/>
    </row>
    <row r="38" spans="1:11" s="257" customFormat="1" ht="39.75" customHeight="1">
      <c r="A38" s="300">
        <v>5</v>
      </c>
      <c r="B38" s="301" t="s">
        <v>685</v>
      </c>
      <c r="C38" s="301" t="s">
        <v>168</v>
      </c>
      <c r="D38" s="304">
        <v>0.8286</v>
      </c>
      <c r="E38" s="304">
        <v>0.88100000000000001</v>
      </c>
      <c r="G38" s="268"/>
      <c r="H38" s="268"/>
      <c r="I38" s="268"/>
      <c r="J38" s="268"/>
      <c r="K38" s="303"/>
    </row>
    <row r="39" spans="1:11" s="257" customFormat="1" ht="39" customHeight="1">
      <c r="A39" s="300">
        <v>6</v>
      </c>
      <c r="B39" s="301" t="s">
        <v>686</v>
      </c>
      <c r="C39" s="301" t="s">
        <v>169</v>
      </c>
      <c r="D39" s="304">
        <v>4.1999999999999997E-3</v>
      </c>
      <c r="E39" s="304">
        <v>4.0000000000000002E-4</v>
      </c>
      <c r="G39" s="268"/>
      <c r="H39" s="268"/>
      <c r="I39" s="268"/>
      <c r="J39" s="268"/>
      <c r="K39" s="303"/>
    </row>
    <row r="40" spans="1:11" s="257" customFormat="1" ht="39" customHeight="1">
      <c r="A40" s="300">
        <v>7</v>
      </c>
      <c r="B40" s="301" t="s">
        <v>687</v>
      </c>
      <c r="C40" s="301" t="s">
        <v>170</v>
      </c>
      <c r="D40" s="309">
        <v>1122</v>
      </c>
      <c r="E40" s="309">
        <v>898</v>
      </c>
      <c r="G40" s="268"/>
      <c r="H40" s="268"/>
      <c r="I40" s="268"/>
      <c r="J40" s="268"/>
    </row>
    <row r="41" spans="1:11" s="257" customFormat="1" ht="39" customHeight="1">
      <c r="A41" s="300">
        <v>7</v>
      </c>
      <c r="B41" s="301" t="s">
        <v>539</v>
      </c>
      <c r="C41" s="301" t="s">
        <v>591</v>
      </c>
      <c r="D41" s="311">
        <v>11459.47</v>
      </c>
      <c r="E41" s="311">
        <v>11504.55</v>
      </c>
      <c r="G41" s="268"/>
      <c r="H41" s="268"/>
      <c r="I41" s="268"/>
      <c r="J41" s="268"/>
    </row>
    <row r="42" spans="1:11" s="257" customFormat="1" ht="49.5" customHeight="1">
      <c r="A42" s="300">
        <v>8</v>
      </c>
      <c r="B42" s="301" t="s">
        <v>540</v>
      </c>
      <c r="C42" s="301" t="s">
        <v>592</v>
      </c>
      <c r="D42" s="304"/>
      <c r="E42" s="304"/>
      <c r="G42" s="268"/>
      <c r="H42" s="268"/>
      <c r="I42" s="268"/>
      <c r="J42" s="268"/>
    </row>
    <row r="45" spans="1:11">
      <c r="A45" s="260" t="s">
        <v>176</v>
      </c>
      <c r="B45" s="257"/>
      <c r="C45" s="266"/>
      <c r="D45" s="269" t="s">
        <v>177</v>
      </c>
    </row>
    <row r="46" spans="1:11">
      <c r="A46" s="263" t="s">
        <v>178</v>
      </c>
      <c r="B46" s="257"/>
      <c r="C46" s="266"/>
      <c r="D46" s="270" t="s">
        <v>179</v>
      </c>
    </row>
    <row r="47" spans="1:11">
      <c r="A47" s="257"/>
      <c r="B47" s="257"/>
      <c r="C47" s="266"/>
      <c r="D47" s="266"/>
    </row>
    <row r="48" spans="1:11">
      <c r="A48" s="257"/>
      <c r="B48" s="257"/>
      <c r="C48" s="266"/>
      <c r="D48" s="266"/>
    </row>
    <row r="49" spans="1:5">
      <c r="A49" s="257"/>
      <c r="B49" s="257"/>
      <c r="C49" s="266"/>
      <c r="D49" s="266"/>
    </row>
    <row r="50" spans="1:5">
      <c r="A50" s="257"/>
      <c r="B50" s="257"/>
      <c r="C50" s="266"/>
      <c r="D50" s="266"/>
    </row>
    <row r="51" spans="1:5">
      <c r="A51" s="257"/>
      <c r="B51" s="257"/>
      <c r="C51" s="266"/>
      <c r="D51" s="266"/>
    </row>
    <row r="52" spans="1:5">
      <c r="A52" s="257"/>
      <c r="B52" s="257"/>
      <c r="C52" s="266"/>
      <c r="D52" s="266"/>
    </row>
    <row r="53" spans="1:5">
      <c r="A53" s="257"/>
      <c r="B53" s="257"/>
      <c r="C53" s="266"/>
      <c r="D53" s="266"/>
    </row>
    <row r="54" spans="1:5">
      <c r="A54" s="264"/>
      <c r="B54" s="264"/>
      <c r="C54" s="266"/>
      <c r="D54" s="265"/>
      <c r="E54" s="265"/>
    </row>
    <row r="55" spans="1:5">
      <c r="A55" s="260" t="s">
        <v>238</v>
      </c>
      <c r="B55" s="257"/>
      <c r="C55" s="266"/>
      <c r="D55" s="262" t="s">
        <v>450</v>
      </c>
    </row>
    <row r="56" spans="1:5">
      <c r="A56" s="260" t="s">
        <v>599</v>
      </c>
      <c r="B56" s="257"/>
      <c r="C56" s="266"/>
      <c r="D56" s="262"/>
    </row>
    <row r="57" spans="1:5">
      <c r="A57" s="257" t="s">
        <v>239</v>
      </c>
      <c r="B57" s="257"/>
      <c r="C57" s="266"/>
      <c r="D57" s="261"/>
    </row>
  </sheetData>
  <mergeCells count="15">
    <mergeCell ref="A1:F1"/>
    <mergeCell ref="A2:F2"/>
    <mergeCell ref="A8:B8"/>
    <mergeCell ref="C8:F8"/>
    <mergeCell ref="A29:A33"/>
    <mergeCell ref="A7:B7"/>
    <mergeCell ref="C7:F7"/>
    <mergeCell ref="A34:A36"/>
    <mergeCell ref="A3:F4"/>
    <mergeCell ref="A5:F5"/>
    <mergeCell ref="A9:B9"/>
    <mergeCell ref="C9:F9"/>
    <mergeCell ref="A10:B10"/>
    <mergeCell ref="C10:F10"/>
    <mergeCell ref="A26:A28"/>
  </mergeCells>
  <printOptions horizontalCentered="1"/>
  <pageMargins left="0.36" right="0.3" top="0.59" bottom="0.54" header="0.3" footer="0.3"/>
  <pageSetup paperSize="9" scale="6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opLeftCell="A3" zoomScaleNormal="100" zoomScaleSheetLayoutView="85" zoomScalePageLayoutView="77" workbookViewId="0">
      <selection activeCell="A8" sqref="A8:B8"/>
    </sheetView>
  </sheetViews>
  <sheetFormatPr defaultColWidth="9.140625" defaultRowHeight="14.25"/>
  <cols>
    <col min="1" max="1" width="4.85546875" style="25" customWidth="1"/>
    <col min="2" max="2" width="47.140625" style="26" customWidth="1"/>
    <col min="3" max="3" width="9.140625" style="26"/>
    <col min="4" max="4" width="14.5703125" style="26" customWidth="1"/>
    <col min="5" max="5" width="14" style="26" customWidth="1"/>
    <col min="6" max="6" width="9.140625" style="26"/>
    <col min="7" max="7" width="18.28515625" style="26" customWidth="1"/>
    <col min="8" max="10" width="19" style="26" customWidth="1"/>
    <col min="11" max="11" width="26.85546875" style="26" customWidth="1"/>
    <col min="12" max="16384" width="9.140625" style="26"/>
  </cols>
  <sheetData>
    <row r="1" spans="1:11" ht="27.75" customHeight="1">
      <c r="A1" s="554" t="s">
        <v>512</v>
      </c>
      <c r="B1" s="554"/>
      <c r="C1" s="554"/>
      <c r="D1" s="554"/>
      <c r="E1" s="554"/>
      <c r="F1" s="554"/>
      <c r="G1" s="554"/>
      <c r="H1" s="554"/>
      <c r="I1" s="554"/>
      <c r="J1" s="554"/>
      <c r="K1" s="554"/>
    </row>
    <row r="2" spans="1:11" ht="28.5" customHeight="1">
      <c r="A2" s="555" t="s">
        <v>541</v>
      </c>
      <c r="B2" s="555"/>
      <c r="C2" s="555"/>
      <c r="D2" s="555"/>
      <c r="E2" s="555"/>
      <c r="F2" s="555"/>
      <c r="G2" s="555"/>
      <c r="H2" s="555"/>
      <c r="I2" s="555"/>
      <c r="J2" s="555"/>
      <c r="K2" s="555"/>
    </row>
    <row r="3" spans="1:11" ht="15" customHeight="1">
      <c r="A3" s="559" t="s">
        <v>237</v>
      </c>
      <c r="B3" s="559"/>
      <c r="C3" s="559"/>
      <c r="D3" s="559"/>
      <c r="E3" s="559"/>
      <c r="F3" s="559"/>
      <c r="G3" s="559"/>
      <c r="H3" s="559"/>
      <c r="I3" s="559"/>
      <c r="J3" s="559"/>
      <c r="K3" s="559"/>
    </row>
    <row r="4" spans="1:11">
      <c r="A4" s="559"/>
      <c r="B4" s="559"/>
      <c r="C4" s="559"/>
      <c r="D4" s="559"/>
      <c r="E4" s="559"/>
      <c r="F4" s="559"/>
      <c r="G4" s="559"/>
      <c r="H4" s="559"/>
      <c r="I4" s="559"/>
      <c r="J4" s="559"/>
      <c r="K4" s="559"/>
    </row>
    <row r="5" spans="1:11">
      <c r="A5" s="560" t="str">
        <f>'ngay thang'!B12</f>
        <v>Tại ngày 31 tháng 12 năm 2023/As at 31 December 2023</v>
      </c>
      <c r="B5" s="560"/>
      <c r="C5" s="560"/>
      <c r="D5" s="560"/>
      <c r="E5" s="560"/>
      <c r="F5" s="560"/>
      <c r="G5" s="560"/>
      <c r="H5" s="560"/>
      <c r="I5" s="560"/>
      <c r="J5" s="560"/>
      <c r="K5" s="560"/>
    </row>
    <row r="6" spans="1:11">
      <c r="A6" s="16"/>
      <c r="B6" s="16"/>
      <c r="C6" s="16"/>
      <c r="D6" s="16"/>
      <c r="E6" s="16"/>
      <c r="F6" s="1"/>
    </row>
    <row r="7" spans="1:11" ht="27.75" customHeight="1">
      <c r="A7" s="558" t="s">
        <v>246</v>
      </c>
      <c r="B7" s="558"/>
      <c r="D7" s="558" t="s">
        <v>613</v>
      </c>
      <c r="E7" s="558"/>
      <c r="F7" s="558"/>
      <c r="G7" s="558"/>
      <c r="H7" s="558"/>
      <c r="I7" s="558"/>
      <c r="J7" s="558"/>
    </row>
    <row r="8" spans="1:11" ht="31.5" customHeight="1">
      <c r="A8" s="558" t="s">
        <v>244</v>
      </c>
      <c r="B8" s="558"/>
      <c r="D8" s="558" t="s">
        <v>449</v>
      </c>
      <c r="E8" s="558"/>
      <c r="F8" s="558"/>
      <c r="G8" s="558"/>
      <c r="H8" s="558"/>
      <c r="I8" s="558"/>
      <c r="J8" s="558"/>
    </row>
    <row r="9" spans="1:11" ht="31.5" customHeight="1">
      <c r="A9" s="557" t="s">
        <v>243</v>
      </c>
      <c r="B9" s="557"/>
      <c r="D9" s="557" t="s">
        <v>245</v>
      </c>
      <c r="E9" s="557"/>
      <c r="F9" s="557"/>
      <c r="G9" s="557"/>
      <c r="H9" s="557"/>
      <c r="I9" s="557"/>
      <c r="J9" s="557"/>
    </row>
    <row r="10" spans="1:11" ht="31.5" customHeight="1">
      <c r="A10" s="557" t="s">
        <v>247</v>
      </c>
      <c r="B10" s="557"/>
      <c r="D10" s="558" t="str">
        <f>'ngay thang'!B14</f>
        <v>Ngày 12 tháng 01 năm 2024
12 Jan 2024</v>
      </c>
      <c r="E10" s="557"/>
      <c r="F10" s="557"/>
      <c r="G10" s="557"/>
      <c r="H10" s="557"/>
      <c r="I10" s="557"/>
      <c r="J10" s="557"/>
    </row>
    <row r="12" spans="1:11" s="27" customFormat="1" ht="29.25" customHeight="1">
      <c r="A12" s="561" t="s">
        <v>209</v>
      </c>
      <c r="B12" s="561" t="s">
        <v>210</v>
      </c>
      <c r="C12" s="561" t="s">
        <v>201</v>
      </c>
      <c r="D12" s="561" t="s">
        <v>233</v>
      </c>
      <c r="E12" s="561" t="s">
        <v>211</v>
      </c>
      <c r="F12" s="561" t="s">
        <v>212</v>
      </c>
      <c r="G12" s="561" t="s">
        <v>213</v>
      </c>
      <c r="H12" s="563" t="s">
        <v>214</v>
      </c>
      <c r="I12" s="564"/>
      <c r="J12" s="563" t="s">
        <v>217</v>
      </c>
      <c r="K12" s="564"/>
    </row>
    <row r="13" spans="1:11" s="27" customFormat="1" ht="51">
      <c r="A13" s="562"/>
      <c r="B13" s="562"/>
      <c r="C13" s="562"/>
      <c r="D13" s="562"/>
      <c r="E13" s="562"/>
      <c r="F13" s="562"/>
      <c r="G13" s="562"/>
      <c r="H13" s="174" t="s">
        <v>215</v>
      </c>
      <c r="I13" s="174" t="s">
        <v>216</v>
      </c>
      <c r="J13" s="174" t="s">
        <v>218</v>
      </c>
      <c r="K13" s="174" t="s">
        <v>216</v>
      </c>
    </row>
    <row r="14" spans="1:11" s="27" customFormat="1" ht="25.5">
      <c r="A14" s="3" t="s">
        <v>72</v>
      </c>
      <c r="B14" s="4" t="s">
        <v>225</v>
      </c>
      <c r="C14" s="4" t="s">
        <v>73</v>
      </c>
      <c r="D14" s="166"/>
      <c r="E14" s="166"/>
      <c r="F14" s="167"/>
      <c r="G14" s="168"/>
      <c r="H14" s="4"/>
      <c r="I14" s="2"/>
      <c r="J14" s="5"/>
      <c r="K14" s="6"/>
    </row>
    <row r="15" spans="1:11" s="27" customFormat="1" ht="25.5">
      <c r="A15" s="3" t="s">
        <v>46</v>
      </c>
      <c r="B15" s="4" t="s">
        <v>226</v>
      </c>
      <c r="C15" s="4" t="s">
        <v>74</v>
      </c>
      <c r="D15" s="167"/>
      <c r="E15" s="167"/>
      <c r="F15" s="167"/>
      <c r="G15" s="168"/>
      <c r="H15" s="4"/>
      <c r="I15" s="2"/>
      <c r="J15" s="4"/>
      <c r="K15" s="2"/>
    </row>
    <row r="16" spans="1:11" s="27" customFormat="1" ht="25.5">
      <c r="A16" s="3" t="s">
        <v>75</v>
      </c>
      <c r="B16" s="4" t="s">
        <v>219</v>
      </c>
      <c r="C16" s="4" t="s">
        <v>76</v>
      </c>
      <c r="D16" s="167"/>
      <c r="E16" s="167"/>
      <c r="F16" s="167"/>
      <c r="G16" s="166"/>
      <c r="H16" s="4"/>
      <c r="I16" s="169"/>
      <c r="J16" s="4"/>
      <c r="K16" s="169"/>
    </row>
    <row r="17" spans="1:11" s="27" customFormat="1" ht="25.5">
      <c r="A17" s="3" t="s">
        <v>56</v>
      </c>
      <c r="B17" s="4" t="s">
        <v>220</v>
      </c>
      <c r="C17" s="4" t="s">
        <v>77</v>
      </c>
      <c r="D17" s="167"/>
      <c r="E17" s="167"/>
      <c r="F17" s="167"/>
      <c r="G17" s="168"/>
      <c r="H17" s="4"/>
      <c r="I17" s="2"/>
      <c r="J17" s="4"/>
      <c r="K17" s="2"/>
    </row>
    <row r="18" spans="1:11" s="27" customFormat="1" ht="25.5">
      <c r="A18" s="3" t="s">
        <v>78</v>
      </c>
      <c r="B18" s="4" t="s">
        <v>227</v>
      </c>
      <c r="C18" s="4" t="s">
        <v>79</v>
      </c>
      <c r="D18" s="167"/>
      <c r="E18" s="167"/>
      <c r="F18" s="167"/>
      <c r="G18" s="168"/>
      <c r="H18" s="4"/>
      <c r="I18" s="2"/>
      <c r="J18" s="4"/>
      <c r="K18" s="2"/>
    </row>
    <row r="19" spans="1:11" s="27" customFormat="1" ht="25.5">
      <c r="A19" s="3" t="s">
        <v>80</v>
      </c>
      <c r="B19" s="4" t="s">
        <v>221</v>
      </c>
      <c r="C19" s="4" t="s">
        <v>81</v>
      </c>
      <c r="D19" s="167"/>
      <c r="E19" s="167"/>
      <c r="F19" s="167"/>
      <c r="G19" s="168"/>
      <c r="H19" s="4"/>
      <c r="I19" s="2"/>
      <c r="J19" s="4"/>
      <c r="K19" s="2"/>
    </row>
    <row r="20" spans="1:11" s="27" customFormat="1" ht="25.5">
      <c r="A20" s="3" t="s">
        <v>46</v>
      </c>
      <c r="B20" s="4" t="s">
        <v>222</v>
      </c>
      <c r="C20" s="4" t="s">
        <v>82</v>
      </c>
      <c r="D20" s="167"/>
      <c r="E20" s="167"/>
      <c r="F20" s="167"/>
      <c r="G20" s="168"/>
      <c r="H20" s="4"/>
      <c r="I20" s="2"/>
      <c r="J20" s="4"/>
      <c r="K20" s="2"/>
    </row>
    <row r="21" spans="1:11" s="27" customFormat="1" ht="25.5">
      <c r="A21" s="3" t="s">
        <v>83</v>
      </c>
      <c r="B21" s="4" t="s">
        <v>223</v>
      </c>
      <c r="C21" s="4" t="s">
        <v>84</v>
      </c>
      <c r="D21" s="167"/>
      <c r="E21" s="167"/>
      <c r="F21" s="167"/>
      <c r="G21" s="168"/>
      <c r="H21" s="4"/>
      <c r="I21" s="2"/>
      <c r="J21" s="4"/>
      <c r="K21" s="2"/>
    </row>
    <row r="22" spans="1:11" s="27" customFormat="1" ht="25.5">
      <c r="A22" s="3" t="s">
        <v>56</v>
      </c>
      <c r="B22" s="4" t="s">
        <v>224</v>
      </c>
      <c r="C22" s="4" t="s">
        <v>85</v>
      </c>
      <c r="D22" s="167"/>
      <c r="E22" s="167"/>
      <c r="F22" s="167"/>
      <c r="G22" s="168"/>
      <c r="H22" s="4"/>
      <c r="I22" s="2"/>
      <c r="J22" s="4"/>
      <c r="K22" s="2"/>
    </row>
    <row r="23" spans="1:11" s="27" customFormat="1" ht="38.25">
      <c r="A23" s="3" t="s">
        <v>86</v>
      </c>
      <c r="B23" s="4" t="s">
        <v>228</v>
      </c>
      <c r="C23" s="4" t="s">
        <v>87</v>
      </c>
      <c r="D23" s="167"/>
      <c r="E23" s="167"/>
      <c r="F23" s="167"/>
      <c r="G23" s="168"/>
      <c r="H23" s="4"/>
      <c r="I23" s="2"/>
      <c r="J23" s="4"/>
      <c r="K23" s="2"/>
    </row>
    <row r="24" spans="1:11" s="27" customFormat="1" ht="12.75">
      <c r="A24" s="170"/>
      <c r="B24" s="171"/>
      <c r="C24" s="171"/>
      <c r="D24" s="167"/>
      <c r="E24" s="167"/>
      <c r="F24" s="167"/>
      <c r="G24" s="168"/>
      <c r="H24" s="4"/>
      <c r="I24" s="2"/>
      <c r="J24" s="5"/>
      <c r="K24" s="6"/>
    </row>
    <row r="25" spans="1:11" s="27" customFormat="1" ht="12.75">
      <c r="A25" s="172"/>
    </row>
    <row r="26" spans="1:11" s="27" customFormat="1" ht="12.75">
      <c r="A26" s="20" t="s">
        <v>176</v>
      </c>
      <c r="B26" s="1"/>
      <c r="C26" s="28"/>
      <c r="I26" s="29" t="s">
        <v>177</v>
      </c>
    </row>
    <row r="27" spans="1:11" s="27" customFormat="1" ht="12.75">
      <c r="A27" s="30" t="s">
        <v>178</v>
      </c>
      <c r="B27" s="1"/>
      <c r="C27" s="28"/>
      <c r="I27" s="31" t="s">
        <v>179</v>
      </c>
    </row>
    <row r="28" spans="1:11">
      <c r="A28" s="1"/>
      <c r="B28" s="1"/>
      <c r="C28" s="28"/>
      <c r="I28" s="28"/>
    </row>
    <row r="29" spans="1:11">
      <c r="A29" s="1"/>
      <c r="B29" s="1"/>
      <c r="C29" s="28"/>
      <c r="I29" s="28"/>
    </row>
    <row r="30" spans="1:11">
      <c r="A30" s="1"/>
      <c r="B30" s="1"/>
      <c r="C30" s="28"/>
      <c r="I30" s="28"/>
    </row>
    <row r="31" spans="1:11">
      <c r="A31" s="1"/>
      <c r="B31" s="1"/>
      <c r="C31" s="28"/>
      <c r="I31" s="28"/>
    </row>
    <row r="32" spans="1:11">
      <c r="A32" s="1"/>
      <c r="B32" s="1"/>
      <c r="C32" s="28"/>
      <c r="I32" s="28"/>
    </row>
    <row r="33" spans="1:11">
      <c r="A33" s="1"/>
      <c r="B33" s="1"/>
      <c r="C33" s="28"/>
      <c r="I33" s="28"/>
    </row>
    <row r="34" spans="1:11">
      <c r="A34" s="1"/>
      <c r="B34" s="1"/>
      <c r="C34" s="28"/>
      <c r="I34" s="28"/>
    </row>
    <row r="35" spans="1:11">
      <c r="A35" s="23"/>
      <c r="B35" s="23"/>
      <c r="C35" s="24"/>
      <c r="D35" s="173"/>
      <c r="I35" s="24"/>
      <c r="J35" s="173"/>
      <c r="K35" s="173"/>
    </row>
    <row r="36" spans="1:11">
      <c r="A36" s="20" t="s">
        <v>238</v>
      </c>
      <c r="B36" s="1"/>
      <c r="C36" s="28"/>
      <c r="I36" s="22" t="s">
        <v>450</v>
      </c>
    </row>
    <row r="37" spans="1:11">
      <c r="A37" s="20" t="s">
        <v>599</v>
      </c>
      <c r="B37" s="1"/>
      <c r="C37" s="28"/>
      <c r="I37" s="22"/>
    </row>
    <row r="38" spans="1:11">
      <c r="A38" s="1" t="s">
        <v>239</v>
      </c>
      <c r="B38" s="1"/>
      <c r="C38" s="28"/>
      <c r="I38" s="21"/>
    </row>
    <row r="39" spans="1:11">
      <c r="A39" s="26"/>
    </row>
  </sheetData>
  <mergeCells count="21">
    <mergeCell ref="G12:G13"/>
    <mergeCell ref="H12:I12"/>
    <mergeCell ref="J12:K12"/>
    <mergeCell ref="A12:A13"/>
    <mergeCell ref="B12:B13"/>
    <mergeCell ref="C12:C13"/>
    <mergeCell ref="D12:D13"/>
    <mergeCell ref="E12:E13"/>
    <mergeCell ref="F12:F13"/>
    <mergeCell ref="A9:B9"/>
    <mergeCell ref="A10:B10"/>
    <mergeCell ref="D9:J9"/>
    <mergeCell ref="D10:J10"/>
    <mergeCell ref="A1:K1"/>
    <mergeCell ref="A2:K2"/>
    <mergeCell ref="A3:K4"/>
    <mergeCell ref="A5:K5"/>
    <mergeCell ref="A8:B8"/>
    <mergeCell ref="D8:J8"/>
    <mergeCell ref="A7:B7"/>
    <mergeCell ref="D7:J7"/>
  </mergeCells>
  <printOptions horizontalCentered="1"/>
  <pageMargins left="0.7" right="0.7" top="0.3" bottom="0.28000000000000003" header="0.17" footer="0.19"/>
  <pageSetup paperSize="9" scale="6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topLeftCell="A4" zoomScaleNormal="100" workbookViewId="0">
      <selection activeCell="E9" sqref="E9"/>
    </sheetView>
  </sheetViews>
  <sheetFormatPr defaultColWidth="9.140625" defaultRowHeight="14.25"/>
  <cols>
    <col min="1" max="1" width="4.85546875" style="165" customWidth="1"/>
    <col min="2" max="2" width="61.85546875" style="160" customWidth="1"/>
    <col min="3" max="3" width="33.5703125" style="160" customWidth="1"/>
    <col min="4" max="4" width="41.42578125" style="160" customWidth="1"/>
    <col min="5" max="16384" width="9.140625" style="160"/>
  </cols>
  <sheetData>
    <row r="1" spans="1:4" ht="27.75" customHeight="1">
      <c r="A1" s="572" t="s">
        <v>512</v>
      </c>
      <c r="B1" s="572"/>
      <c r="C1" s="572"/>
      <c r="D1" s="572"/>
    </row>
    <row r="2" spans="1:4" ht="28.5" customHeight="1">
      <c r="A2" s="573" t="s">
        <v>569</v>
      </c>
      <c r="B2" s="573"/>
      <c r="C2" s="573"/>
      <c r="D2" s="573"/>
    </row>
    <row r="3" spans="1:4" ht="15" customHeight="1">
      <c r="A3" s="574" t="s">
        <v>454</v>
      </c>
      <c r="B3" s="574"/>
      <c r="C3" s="574"/>
      <c r="D3" s="574"/>
    </row>
    <row r="4" spans="1:4">
      <c r="A4" s="574"/>
      <c r="B4" s="574"/>
      <c r="C4" s="574"/>
      <c r="D4" s="574"/>
    </row>
    <row r="5" spans="1:4">
      <c r="A5" s="575" t="str">
        <f>'ngay thang'!B10</f>
        <v>Quý 4 năm 2023/Quarter 4 2023</v>
      </c>
      <c r="B5" s="576"/>
      <c r="C5" s="576"/>
      <c r="D5" s="576"/>
    </row>
    <row r="6" spans="1:4">
      <c r="A6" s="17"/>
      <c r="B6" s="17"/>
      <c r="C6" s="17"/>
      <c r="D6" s="17"/>
    </row>
    <row r="7" spans="1:4" ht="28.5" customHeight="1">
      <c r="A7" s="571" t="s">
        <v>244</v>
      </c>
      <c r="B7" s="571"/>
      <c r="C7" s="571" t="s">
        <v>449</v>
      </c>
      <c r="D7" s="571"/>
    </row>
    <row r="8" spans="1:4" ht="29.25" customHeight="1">
      <c r="A8" s="570" t="s">
        <v>243</v>
      </c>
      <c r="B8" s="570"/>
      <c r="C8" s="571" t="s">
        <v>598</v>
      </c>
      <c r="D8" s="570"/>
    </row>
    <row r="9" spans="1:4" ht="31.5" customHeight="1">
      <c r="A9" s="571" t="s">
        <v>246</v>
      </c>
      <c r="B9" s="571"/>
      <c r="C9" s="571" t="s">
        <v>613</v>
      </c>
      <c r="D9" s="571"/>
    </row>
    <row r="10" spans="1:4" ht="27" customHeight="1">
      <c r="A10" s="570" t="s">
        <v>247</v>
      </c>
      <c r="B10" s="570"/>
      <c r="C10" s="571" t="str">
        <f>'ngay thang'!B14</f>
        <v>Ngày 12 tháng 01 năm 2024
12 Jan 2024</v>
      </c>
      <c r="D10" s="571"/>
    </row>
    <row r="11" spans="1:4" ht="16.5" customHeight="1">
      <c r="A11" s="18"/>
      <c r="B11" s="18"/>
      <c r="C11" s="18"/>
      <c r="D11" s="18"/>
    </row>
    <row r="12" spans="1:4">
      <c r="A12" s="565" t="s">
        <v>455</v>
      </c>
      <c r="B12" s="565"/>
      <c r="C12" s="565"/>
      <c r="D12" s="565"/>
    </row>
    <row r="13" spans="1:4" s="156" customFormat="1" ht="15.75" customHeight="1">
      <c r="A13" s="566" t="s">
        <v>209</v>
      </c>
      <c r="B13" s="566" t="s">
        <v>456</v>
      </c>
      <c r="C13" s="568" t="s">
        <v>457</v>
      </c>
      <c r="D13" s="568"/>
    </row>
    <row r="14" spans="1:4" s="156" customFormat="1" ht="21" customHeight="1">
      <c r="A14" s="567"/>
      <c r="B14" s="567"/>
      <c r="C14" s="164" t="s">
        <v>458</v>
      </c>
      <c r="D14" s="164" t="s">
        <v>459</v>
      </c>
    </row>
    <row r="15" spans="1:4" s="156" customFormat="1" ht="12.75">
      <c r="A15" s="10" t="s">
        <v>46</v>
      </c>
      <c r="B15" s="11" t="s">
        <v>460</v>
      </c>
      <c r="C15" s="151"/>
      <c r="D15" s="151"/>
    </row>
    <row r="16" spans="1:4" s="156" customFormat="1" ht="12.75">
      <c r="A16" s="10" t="s">
        <v>461</v>
      </c>
      <c r="B16" s="11" t="s">
        <v>462</v>
      </c>
      <c r="C16" s="152"/>
      <c r="D16" s="152"/>
    </row>
    <row r="17" spans="1:4" s="156" customFormat="1" ht="12.75">
      <c r="A17" s="10" t="s">
        <v>463</v>
      </c>
      <c r="B17" s="11" t="s">
        <v>464</v>
      </c>
      <c r="C17" s="152"/>
      <c r="D17" s="152"/>
    </row>
    <row r="18" spans="1:4" s="156" customFormat="1" ht="12.75">
      <c r="A18" s="10" t="s">
        <v>56</v>
      </c>
      <c r="B18" s="11" t="s">
        <v>465</v>
      </c>
      <c r="C18" s="152"/>
      <c r="D18" s="152"/>
    </row>
    <row r="19" spans="1:4" s="156" customFormat="1" ht="12.75">
      <c r="A19" s="10" t="s">
        <v>461</v>
      </c>
      <c r="B19" s="11" t="s">
        <v>462</v>
      </c>
      <c r="C19" s="152"/>
      <c r="D19" s="152"/>
    </row>
    <row r="20" spans="1:4" s="156" customFormat="1" ht="12.75">
      <c r="A20" s="10" t="s">
        <v>463</v>
      </c>
      <c r="B20" s="11" t="s">
        <v>464</v>
      </c>
      <c r="C20" s="152"/>
      <c r="D20" s="152"/>
    </row>
    <row r="21" spans="1:4" s="156" customFormat="1" ht="12.75">
      <c r="A21" s="10" t="s">
        <v>133</v>
      </c>
      <c r="B21" s="11" t="s">
        <v>466</v>
      </c>
      <c r="C21" s="152"/>
      <c r="D21" s="152"/>
    </row>
    <row r="22" spans="1:4" s="156" customFormat="1" ht="12.75">
      <c r="A22" s="10" t="s">
        <v>461</v>
      </c>
      <c r="B22" s="11" t="s">
        <v>462</v>
      </c>
      <c r="C22" s="152"/>
      <c r="D22" s="152"/>
    </row>
    <row r="23" spans="1:4" s="156" customFormat="1" ht="12.75">
      <c r="A23" s="10" t="s">
        <v>463</v>
      </c>
      <c r="B23" s="11" t="s">
        <v>464</v>
      </c>
      <c r="C23" s="152"/>
      <c r="D23" s="152"/>
    </row>
    <row r="24" spans="1:4" s="156" customFormat="1" ht="12.75">
      <c r="A24" s="10" t="s">
        <v>135</v>
      </c>
      <c r="B24" s="11" t="s">
        <v>467</v>
      </c>
      <c r="C24" s="152"/>
      <c r="D24" s="152"/>
    </row>
    <row r="25" spans="1:4" s="156" customFormat="1" ht="12.75">
      <c r="A25" s="153">
        <v>1</v>
      </c>
      <c r="B25" s="154" t="s">
        <v>462</v>
      </c>
      <c r="C25" s="152"/>
      <c r="D25" s="152"/>
    </row>
    <row r="26" spans="1:4" s="156" customFormat="1" ht="12.75">
      <c r="A26" s="153">
        <v>2</v>
      </c>
      <c r="B26" s="154" t="s">
        <v>464</v>
      </c>
      <c r="C26" s="152"/>
      <c r="D26" s="152"/>
    </row>
    <row r="27" spans="1:4" s="156" customFormat="1" ht="12.75">
      <c r="A27" s="569" t="s">
        <v>468</v>
      </c>
      <c r="B27" s="569"/>
      <c r="C27" s="569"/>
      <c r="D27" s="569"/>
    </row>
    <row r="28" spans="1:4" s="156" customFormat="1" ht="12.75">
      <c r="A28" s="155"/>
    </row>
    <row r="29" spans="1:4" s="156" customFormat="1" ht="12.75">
      <c r="A29" s="157" t="s">
        <v>176</v>
      </c>
      <c r="B29" s="50"/>
      <c r="D29" s="158" t="s">
        <v>177</v>
      </c>
    </row>
    <row r="30" spans="1:4" s="156" customFormat="1" ht="12.75">
      <c r="A30" s="120" t="s">
        <v>178</v>
      </c>
      <c r="B30" s="50"/>
      <c r="D30" s="159" t="s">
        <v>179</v>
      </c>
    </row>
    <row r="31" spans="1:4">
      <c r="A31" s="50"/>
      <c r="B31" s="50"/>
      <c r="D31" s="161"/>
    </row>
    <row r="32" spans="1:4">
      <c r="A32" s="50"/>
      <c r="B32" s="50"/>
      <c r="D32" s="161"/>
    </row>
    <row r="33" spans="1:4">
      <c r="A33" s="50"/>
      <c r="B33" s="50"/>
      <c r="D33" s="161"/>
    </row>
    <row r="34" spans="1:4">
      <c r="A34" s="50"/>
      <c r="B34" s="50"/>
      <c r="D34" s="161"/>
    </row>
    <row r="35" spans="1:4">
      <c r="A35" s="50"/>
      <c r="B35" s="50"/>
      <c r="D35" s="161"/>
    </row>
    <row r="36" spans="1:4">
      <c r="A36" s="50"/>
      <c r="B36" s="50"/>
      <c r="D36" s="161"/>
    </row>
    <row r="37" spans="1:4">
      <c r="A37" s="50"/>
      <c r="B37" s="50"/>
      <c r="D37" s="162"/>
    </row>
    <row r="38" spans="1:4">
      <c r="A38" s="163" t="s">
        <v>238</v>
      </c>
      <c r="B38" s="111"/>
      <c r="C38" s="115"/>
      <c r="D38" s="112" t="s">
        <v>469</v>
      </c>
    </row>
    <row r="39" spans="1:4">
      <c r="A39" s="12" t="s">
        <v>599</v>
      </c>
      <c r="B39" s="50"/>
      <c r="C39" s="114"/>
      <c r="D39" s="114"/>
    </row>
    <row r="40" spans="1:4">
      <c r="A40" s="50" t="s">
        <v>239</v>
      </c>
      <c r="B40" s="50"/>
    </row>
    <row r="41" spans="1:4">
      <c r="A41" s="160"/>
    </row>
  </sheetData>
  <mergeCells count="17">
    <mergeCell ref="A1:D1"/>
    <mergeCell ref="A2:D2"/>
    <mergeCell ref="A3:D4"/>
    <mergeCell ref="A5:D5"/>
    <mergeCell ref="A7:B7"/>
    <mergeCell ref="C7:D7"/>
    <mergeCell ref="A8:B8"/>
    <mergeCell ref="C8:D8"/>
    <mergeCell ref="A9:B9"/>
    <mergeCell ref="C9:D9"/>
    <mergeCell ref="A10:B10"/>
    <mergeCell ref="C10:D10"/>
    <mergeCell ref="A12:D12"/>
    <mergeCell ref="A13:A14"/>
    <mergeCell ref="B13:B14"/>
    <mergeCell ref="C13:D13"/>
    <mergeCell ref="A27:D27"/>
  </mergeCells>
  <pageMargins left="0.47244094488188981" right="0.70866141732283472" top="0.35433070866141736" bottom="0.35433070866141736" header="0.31496062992125984" footer="0.31496062992125984"/>
  <pageSetup paperSize="9" scale="6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topLeftCell="A13" zoomScaleSheetLayoutView="100" workbookViewId="0">
      <selection activeCell="H8" sqref="H8"/>
    </sheetView>
  </sheetViews>
  <sheetFormatPr defaultColWidth="9.140625" defaultRowHeight="12.75"/>
  <cols>
    <col min="1" max="1" width="6.85546875" style="147" customWidth="1"/>
    <col min="2" max="2" width="48.28515625" style="50" customWidth="1"/>
    <col min="3" max="3" width="12.28515625" style="63" customWidth="1"/>
    <col min="4" max="4" width="15.42578125" style="63" customWidth="1"/>
    <col min="5" max="5" width="15.7109375" style="63" customWidth="1"/>
    <col min="6" max="6" width="20.42578125" style="63" customWidth="1"/>
    <col min="7" max="7" width="24.28515625" style="50" customWidth="1"/>
    <col min="8" max="8" width="19.140625" style="134" bestFit="1" customWidth="1"/>
    <col min="9" max="9" width="9.140625" style="50"/>
    <col min="10" max="10" width="12.85546875" style="50" bestFit="1" customWidth="1"/>
    <col min="11" max="11" width="5.42578125" style="50" bestFit="1" customWidth="1"/>
    <col min="12" max="12" width="9.140625" style="50" customWidth="1"/>
    <col min="13" max="13" width="24.5703125" style="50" bestFit="1" customWidth="1"/>
    <col min="14" max="16384" width="9.140625" style="50"/>
  </cols>
  <sheetData>
    <row r="1" spans="1:13" ht="33.75" customHeight="1">
      <c r="A1" s="586" t="s">
        <v>512</v>
      </c>
      <c r="B1" s="586"/>
      <c r="C1" s="586"/>
      <c r="D1" s="586"/>
      <c r="E1" s="586"/>
      <c r="F1" s="586"/>
      <c r="G1" s="586"/>
    </row>
    <row r="2" spans="1:13" ht="34.5" customHeight="1">
      <c r="A2" s="587" t="s">
        <v>570</v>
      </c>
      <c r="B2" s="587"/>
      <c r="C2" s="587"/>
      <c r="D2" s="587"/>
      <c r="E2" s="587"/>
      <c r="F2" s="587"/>
      <c r="G2" s="587"/>
    </row>
    <row r="3" spans="1:13" ht="39.75" customHeight="1">
      <c r="A3" s="574" t="s">
        <v>470</v>
      </c>
      <c r="B3" s="574"/>
      <c r="C3" s="574"/>
      <c r="D3" s="574"/>
      <c r="E3" s="574"/>
      <c r="F3" s="574"/>
      <c r="G3" s="574"/>
    </row>
    <row r="4" spans="1:13">
      <c r="A4" s="575" t="str">
        <f>'BC Han muc nuoc ngoai'!A5:D5</f>
        <v>Quý 4 năm 2023/Quarter 4 2023</v>
      </c>
      <c r="B4" s="576"/>
      <c r="C4" s="576"/>
      <c r="D4" s="576"/>
      <c r="E4" s="576"/>
      <c r="F4" s="576"/>
      <c r="G4" s="576"/>
    </row>
    <row r="5" spans="1:13">
      <c r="A5" s="17"/>
      <c r="B5" s="17"/>
      <c r="C5" s="17"/>
      <c r="D5" s="17"/>
      <c r="E5" s="17"/>
      <c r="F5" s="17"/>
      <c r="G5" s="17"/>
    </row>
    <row r="6" spans="1:13" s="119" customFormat="1" ht="28.5" customHeight="1">
      <c r="A6" s="582" t="s">
        <v>593</v>
      </c>
      <c r="B6" s="582"/>
      <c r="C6" s="584" t="s">
        <v>449</v>
      </c>
      <c r="D6" s="584"/>
      <c r="E6" s="584"/>
      <c r="F6" s="584"/>
      <c r="G6" s="584"/>
      <c r="H6" s="135"/>
    </row>
    <row r="7" spans="1:13" s="119" customFormat="1" ht="28.5" customHeight="1">
      <c r="A7" s="582" t="s">
        <v>243</v>
      </c>
      <c r="B7" s="582"/>
      <c r="C7" s="583" t="s">
        <v>600</v>
      </c>
      <c r="D7" s="583"/>
      <c r="E7" s="583"/>
      <c r="F7" s="583"/>
      <c r="G7" s="583"/>
      <c r="H7" s="135"/>
    </row>
    <row r="8" spans="1:13" s="119" customFormat="1" ht="28.5" customHeight="1">
      <c r="A8" s="582" t="s">
        <v>595</v>
      </c>
      <c r="B8" s="582"/>
      <c r="C8" s="584" t="s">
        <v>613</v>
      </c>
      <c r="D8" s="584"/>
      <c r="E8" s="584"/>
      <c r="F8" s="584"/>
      <c r="G8" s="584"/>
      <c r="H8" s="135"/>
    </row>
    <row r="9" spans="1:13" s="119" customFormat="1" ht="24.75" customHeight="1">
      <c r="A9" s="582" t="s">
        <v>247</v>
      </c>
      <c r="B9" s="582"/>
      <c r="C9" s="585" t="str">
        <f>'BC Han muc nuoc ngoai'!C10:D10</f>
        <v>Ngày 12 tháng 01 năm 2024
12 Jan 2024</v>
      </c>
      <c r="D9" s="585"/>
      <c r="E9" s="585"/>
      <c r="F9" s="118"/>
      <c r="G9" s="136"/>
      <c r="H9" s="135"/>
    </row>
    <row r="10" spans="1:13" s="119" customFormat="1" ht="9" customHeight="1">
      <c r="A10" s="18"/>
      <c r="B10" s="18"/>
      <c r="C10" s="13"/>
      <c r="D10" s="118"/>
      <c r="E10" s="118"/>
      <c r="F10" s="118"/>
      <c r="G10" s="136"/>
      <c r="H10" s="135"/>
    </row>
    <row r="11" spans="1:13" ht="10.15" customHeight="1">
      <c r="A11" s="50"/>
      <c r="C11" s="50"/>
      <c r="D11" s="50"/>
      <c r="E11" s="50"/>
      <c r="F11" s="50"/>
    </row>
    <row r="12" spans="1:13" ht="18" customHeight="1">
      <c r="A12" s="119" t="s">
        <v>471</v>
      </c>
      <c r="B12" s="119"/>
      <c r="C12" s="119"/>
      <c r="D12" s="119"/>
      <c r="E12" s="119"/>
      <c r="F12" s="119"/>
      <c r="G12" s="137"/>
    </row>
    <row r="13" spans="1:13" ht="30.75" customHeight="1">
      <c r="A13" s="578" t="s">
        <v>472</v>
      </c>
      <c r="B13" s="578" t="s">
        <v>250</v>
      </c>
      <c r="C13" s="580" t="s">
        <v>288</v>
      </c>
      <c r="D13" s="581"/>
      <c r="E13" s="580" t="s">
        <v>473</v>
      </c>
      <c r="F13" s="581"/>
      <c r="G13" s="578" t="s">
        <v>474</v>
      </c>
      <c r="M13" s="138"/>
    </row>
    <row r="14" spans="1:13" ht="28.5" customHeight="1">
      <c r="A14" s="579"/>
      <c r="B14" s="579"/>
      <c r="C14" s="121" t="s">
        <v>458</v>
      </c>
      <c r="D14" s="121" t="s">
        <v>475</v>
      </c>
      <c r="E14" s="121" t="s">
        <v>458</v>
      </c>
      <c r="F14" s="121" t="s">
        <v>475</v>
      </c>
      <c r="G14" s="579"/>
      <c r="M14" s="138"/>
    </row>
    <row r="15" spans="1:13" s="81" customFormat="1" ht="25.5">
      <c r="A15" s="125" t="s">
        <v>89</v>
      </c>
      <c r="B15" s="14" t="s">
        <v>476</v>
      </c>
      <c r="C15" s="139"/>
      <c r="D15" s="139"/>
      <c r="E15" s="139"/>
      <c r="F15" s="139"/>
      <c r="G15" s="140"/>
      <c r="H15" s="141"/>
    </row>
    <row r="16" spans="1:13" s="81" customFormat="1" ht="25.5">
      <c r="A16" s="125"/>
      <c r="B16" s="14" t="s">
        <v>477</v>
      </c>
      <c r="C16" s="139"/>
      <c r="D16" s="139"/>
      <c r="E16" s="139"/>
      <c r="F16" s="139"/>
      <c r="G16" s="140"/>
      <c r="H16" s="141"/>
    </row>
    <row r="17" spans="1:13" s="81" customFormat="1" ht="25.5">
      <c r="A17" s="125"/>
      <c r="B17" s="14" t="s">
        <v>478</v>
      </c>
      <c r="C17" s="139"/>
      <c r="D17" s="139"/>
      <c r="E17" s="139"/>
      <c r="F17" s="139"/>
      <c r="G17" s="140"/>
      <c r="H17" s="141"/>
    </row>
    <row r="18" spans="1:13" s="81" customFormat="1" ht="25.5">
      <c r="A18" s="125"/>
      <c r="B18" s="14" t="s">
        <v>371</v>
      </c>
      <c r="C18" s="139"/>
      <c r="D18" s="139"/>
      <c r="E18" s="139"/>
      <c r="F18" s="139"/>
      <c r="G18" s="140"/>
      <c r="H18" s="141"/>
    </row>
    <row r="19" spans="1:13" s="81" customFormat="1" ht="25.5">
      <c r="A19" s="125" t="s">
        <v>93</v>
      </c>
      <c r="B19" s="14" t="s">
        <v>372</v>
      </c>
      <c r="C19" s="139"/>
      <c r="D19" s="139"/>
      <c r="E19" s="139"/>
      <c r="F19" s="139"/>
      <c r="G19" s="140"/>
      <c r="H19" s="141"/>
    </row>
    <row r="20" spans="1:13" s="81" customFormat="1" ht="25.5">
      <c r="A20" s="125" t="s">
        <v>97</v>
      </c>
      <c r="B20" s="14" t="s">
        <v>479</v>
      </c>
      <c r="C20" s="139"/>
      <c r="D20" s="139"/>
      <c r="E20" s="139"/>
      <c r="F20" s="139"/>
      <c r="G20" s="140"/>
      <c r="H20" s="141"/>
    </row>
    <row r="21" spans="1:13" s="81" customFormat="1" ht="25.5">
      <c r="A21" s="125" t="s">
        <v>99</v>
      </c>
      <c r="B21" s="14" t="s">
        <v>377</v>
      </c>
      <c r="C21" s="139"/>
      <c r="D21" s="139"/>
      <c r="E21" s="139"/>
      <c r="F21" s="139"/>
      <c r="G21" s="140"/>
      <c r="H21" s="141"/>
    </row>
    <row r="22" spans="1:13" s="81" customFormat="1" ht="38.25">
      <c r="A22" s="125" t="s">
        <v>101</v>
      </c>
      <c r="B22" s="14" t="s">
        <v>480</v>
      </c>
      <c r="C22" s="139"/>
      <c r="D22" s="139"/>
      <c r="E22" s="139"/>
      <c r="F22" s="139"/>
      <c r="G22" s="140"/>
      <c r="H22" s="141"/>
    </row>
    <row r="23" spans="1:13" s="81" customFormat="1" ht="25.5">
      <c r="A23" s="125" t="s">
        <v>103</v>
      </c>
      <c r="B23" s="14" t="s">
        <v>379</v>
      </c>
      <c r="C23" s="139"/>
      <c r="D23" s="139"/>
      <c r="E23" s="139"/>
      <c r="F23" s="139"/>
      <c r="G23" s="140"/>
      <c r="H23" s="141"/>
    </row>
    <row r="24" spans="1:13" s="81" customFormat="1" ht="25.5">
      <c r="A24" s="125" t="s">
        <v>105</v>
      </c>
      <c r="B24" s="14" t="s">
        <v>380</v>
      </c>
      <c r="C24" s="139"/>
      <c r="D24" s="139"/>
      <c r="E24" s="139"/>
      <c r="F24" s="139"/>
      <c r="G24" s="140"/>
      <c r="H24" s="141"/>
    </row>
    <row r="25" spans="1:13" s="81" customFormat="1" ht="25.5">
      <c r="A25" s="125" t="s">
        <v>107</v>
      </c>
      <c r="B25" s="14" t="s">
        <v>481</v>
      </c>
      <c r="C25" s="85"/>
      <c r="D25" s="85"/>
      <c r="E25" s="85"/>
      <c r="F25" s="85"/>
      <c r="G25" s="142"/>
      <c r="H25" s="141"/>
    </row>
    <row r="26" spans="1:13" ht="30.75" customHeight="1">
      <c r="A26" s="578" t="s">
        <v>472</v>
      </c>
      <c r="B26" s="578" t="s">
        <v>252</v>
      </c>
      <c r="C26" s="580" t="s">
        <v>288</v>
      </c>
      <c r="D26" s="581"/>
      <c r="E26" s="580" t="s">
        <v>473</v>
      </c>
      <c r="F26" s="581"/>
      <c r="G26" s="578" t="s">
        <v>474</v>
      </c>
      <c r="M26" s="138"/>
    </row>
    <row r="27" spans="1:13" ht="28.5" customHeight="1">
      <c r="A27" s="579"/>
      <c r="B27" s="579"/>
      <c r="C27" s="121" t="s">
        <v>458</v>
      </c>
      <c r="D27" s="121" t="s">
        <v>475</v>
      </c>
      <c r="E27" s="121" t="s">
        <v>458</v>
      </c>
      <c r="F27" s="121" t="s">
        <v>475</v>
      </c>
      <c r="G27" s="579"/>
      <c r="M27" s="138"/>
    </row>
    <row r="28" spans="1:13" s="81" customFormat="1" ht="38.25">
      <c r="A28" s="125" t="s">
        <v>110</v>
      </c>
      <c r="B28" s="14" t="s">
        <v>482</v>
      </c>
      <c r="C28" s="85"/>
      <c r="D28" s="85"/>
      <c r="E28" s="85"/>
      <c r="F28" s="85"/>
      <c r="G28" s="140"/>
      <c r="H28" s="141"/>
    </row>
    <row r="29" spans="1:13" s="81" customFormat="1" ht="25.5">
      <c r="A29" s="125" t="s">
        <v>112</v>
      </c>
      <c r="B29" s="14" t="s">
        <v>383</v>
      </c>
      <c r="C29" s="139"/>
      <c r="D29" s="139"/>
      <c r="E29" s="139"/>
      <c r="F29" s="139"/>
      <c r="G29" s="140"/>
      <c r="H29" s="141"/>
    </row>
    <row r="30" spans="1:13" s="81" customFormat="1" ht="25.5">
      <c r="A30" s="125" t="s">
        <v>114</v>
      </c>
      <c r="B30" s="14" t="s">
        <v>391</v>
      </c>
      <c r="C30" s="85"/>
      <c r="D30" s="85"/>
      <c r="E30" s="85"/>
      <c r="F30" s="85"/>
      <c r="G30" s="142"/>
      <c r="H30" s="141"/>
    </row>
    <row r="31" spans="1:13" s="81" customFormat="1" ht="14.25">
      <c r="A31" s="577" t="s">
        <v>468</v>
      </c>
      <c r="B31" s="577"/>
      <c r="C31" s="577"/>
      <c r="D31" s="577"/>
      <c r="E31" s="577"/>
      <c r="F31" s="577"/>
      <c r="G31" s="577"/>
      <c r="H31" s="141"/>
    </row>
    <row r="32" spans="1:13" s="81" customFormat="1" ht="14.25">
      <c r="A32" s="143"/>
      <c r="B32" s="144"/>
      <c r="C32" s="145"/>
      <c r="D32" s="145"/>
      <c r="E32" s="145"/>
      <c r="F32" s="145"/>
      <c r="G32" s="146"/>
      <c r="H32" s="141"/>
    </row>
    <row r="33" spans="1:13" s="134" customFormat="1" ht="11.25" customHeight="1">
      <c r="A33" s="147"/>
      <c r="B33" s="50"/>
      <c r="C33" s="63"/>
      <c r="D33" s="63"/>
      <c r="E33" s="63"/>
      <c r="F33" s="63"/>
      <c r="G33" s="50"/>
      <c r="I33" s="50"/>
      <c r="J33" s="50"/>
      <c r="K33" s="50"/>
      <c r="L33" s="50"/>
      <c r="M33" s="50"/>
    </row>
    <row r="34" spans="1:13" s="134" customFormat="1" ht="5.25" customHeight="1">
      <c r="A34" s="50"/>
      <c r="B34" s="148"/>
      <c r="C34" s="50"/>
      <c r="D34" s="50"/>
      <c r="E34" s="50"/>
      <c r="F34" s="50"/>
      <c r="G34" s="50"/>
      <c r="I34" s="50"/>
      <c r="J34" s="50"/>
      <c r="K34" s="50"/>
      <c r="L34" s="50"/>
      <c r="M34" s="50"/>
    </row>
    <row r="35" spans="1:13" s="134" customFormat="1" ht="12.75" customHeight="1">
      <c r="A35" s="108" t="s">
        <v>176</v>
      </c>
      <c r="B35" s="108"/>
      <c r="C35" s="129"/>
      <c r="D35" s="129"/>
      <c r="E35" s="129" t="s">
        <v>177</v>
      </c>
      <c r="F35" s="129"/>
      <c r="G35" s="129"/>
      <c r="I35" s="50"/>
      <c r="J35" s="50"/>
      <c r="K35" s="50"/>
      <c r="L35" s="50"/>
      <c r="M35" s="50"/>
    </row>
    <row r="36" spans="1:13" s="134" customFormat="1">
      <c r="A36" s="38" t="s">
        <v>178</v>
      </c>
      <c r="B36" s="38"/>
      <c r="C36" s="130"/>
      <c r="D36" s="130"/>
      <c r="E36" s="130" t="s">
        <v>179</v>
      </c>
      <c r="F36" s="129"/>
      <c r="G36" s="129"/>
      <c r="I36" s="50"/>
      <c r="J36" s="50"/>
      <c r="K36" s="50"/>
      <c r="L36" s="50"/>
      <c r="M36" s="50"/>
    </row>
    <row r="37" spans="1:13" s="134" customFormat="1">
      <c r="A37" s="109"/>
      <c r="B37" s="109"/>
      <c r="C37" s="110"/>
      <c r="D37" s="110"/>
      <c r="E37" s="110"/>
      <c r="F37" s="110"/>
      <c r="G37" s="50"/>
      <c r="I37" s="50"/>
      <c r="J37" s="50"/>
      <c r="K37" s="50"/>
      <c r="L37" s="50"/>
      <c r="M37" s="50"/>
    </row>
    <row r="38" spans="1:13" s="134" customFormat="1">
      <c r="A38" s="109"/>
      <c r="B38" s="109"/>
      <c r="C38" s="110"/>
      <c r="D38" s="110"/>
      <c r="E38" s="110"/>
      <c r="F38" s="110"/>
      <c r="G38" s="50"/>
      <c r="I38" s="50"/>
      <c r="J38" s="50"/>
      <c r="K38" s="50"/>
      <c r="L38" s="50"/>
      <c r="M38" s="50"/>
    </row>
    <row r="39" spans="1:13" s="134" customFormat="1">
      <c r="A39" s="109"/>
      <c r="B39" s="109"/>
      <c r="C39" s="110"/>
      <c r="D39" s="110"/>
      <c r="E39" s="110"/>
      <c r="F39" s="110"/>
      <c r="G39" s="50"/>
      <c r="I39" s="50"/>
      <c r="J39" s="50"/>
      <c r="K39" s="50"/>
      <c r="L39" s="50"/>
      <c r="M39" s="50"/>
    </row>
    <row r="40" spans="1:13" s="134" customFormat="1">
      <c r="A40" s="109"/>
      <c r="B40" s="109"/>
      <c r="C40" s="110"/>
      <c r="D40" s="110"/>
      <c r="E40" s="110"/>
      <c r="F40" s="110"/>
      <c r="G40" s="50"/>
      <c r="I40" s="50"/>
      <c r="J40" s="50"/>
      <c r="K40" s="50"/>
      <c r="L40" s="50"/>
      <c r="M40" s="50"/>
    </row>
    <row r="41" spans="1:13" s="134" customFormat="1" ht="65.25" customHeight="1">
      <c r="A41" s="109"/>
      <c r="B41" s="109"/>
      <c r="C41" s="110"/>
      <c r="D41" s="110"/>
      <c r="E41" s="110"/>
      <c r="F41" s="110"/>
      <c r="G41" s="50"/>
      <c r="I41" s="50"/>
      <c r="J41" s="50"/>
      <c r="K41" s="50"/>
      <c r="L41" s="50"/>
      <c r="M41" s="50"/>
    </row>
    <row r="42" spans="1:13" s="150" customFormat="1">
      <c r="A42" s="40" t="s">
        <v>483</v>
      </c>
      <c r="B42" s="40"/>
      <c r="C42" s="40"/>
      <c r="D42" s="115"/>
      <c r="E42" s="133" t="s">
        <v>469</v>
      </c>
      <c r="F42" s="149"/>
      <c r="G42" s="40"/>
      <c r="I42" s="50"/>
      <c r="J42" s="50"/>
      <c r="K42" s="50"/>
      <c r="L42" s="50"/>
      <c r="M42" s="50"/>
    </row>
    <row r="43" spans="1:13" s="150" customFormat="1">
      <c r="A43" s="12" t="s">
        <v>599</v>
      </c>
      <c r="B43" s="12"/>
      <c r="C43" s="12"/>
      <c r="D43" s="114"/>
      <c r="E43" s="114"/>
      <c r="F43" s="114"/>
      <c r="G43" s="12"/>
      <c r="I43" s="50"/>
      <c r="J43" s="50"/>
      <c r="K43" s="50"/>
      <c r="L43" s="50"/>
      <c r="M43" s="50"/>
    </row>
    <row r="44" spans="1:13" s="150" customFormat="1">
      <c r="A44" s="38" t="s">
        <v>239</v>
      </c>
      <c r="B44" s="38"/>
      <c r="C44" s="38"/>
      <c r="D44" s="38"/>
      <c r="E44" s="12"/>
      <c r="F44" s="12"/>
      <c r="G44" s="12"/>
      <c r="I44" s="50"/>
      <c r="J44" s="50"/>
      <c r="K44" s="50"/>
      <c r="L44" s="50"/>
      <c r="M44" s="50"/>
    </row>
  </sheetData>
  <mergeCells count="23">
    <mergeCell ref="A1:G1"/>
    <mergeCell ref="A2:G2"/>
    <mergeCell ref="A3:G3"/>
    <mergeCell ref="A4:G4"/>
    <mergeCell ref="A6:B6"/>
    <mergeCell ref="C6:G6"/>
    <mergeCell ref="A7:B7"/>
    <mergeCell ref="C7:G7"/>
    <mergeCell ref="A8:B8"/>
    <mergeCell ref="C8:G8"/>
    <mergeCell ref="A9:B9"/>
    <mergeCell ref="C9:E9"/>
    <mergeCell ref="A31:G31"/>
    <mergeCell ref="A13:A14"/>
    <mergeCell ref="B13:B14"/>
    <mergeCell ref="C13:D13"/>
    <mergeCell ref="E13:F13"/>
    <mergeCell ref="G13:G14"/>
    <mergeCell ref="A26:A27"/>
    <mergeCell ref="B26:B27"/>
    <mergeCell ref="C26:D26"/>
    <mergeCell ref="E26:F26"/>
    <mergeCell ref="G26:G27"/>
  </mergeCells>
  <printOptions horizontalCentered="1"/>
  <pageMargins left="0.28000000000000003" right="0.26" top="0.28000000000000003" bottom="0.28999999999999998" header="0.17" footer="0.17"/>
  <pageSetup scale="64" fitToHeight="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BreakPreview" topLeftCell="A3" zoomScaleNormal="100" zoomScaleSheetLayoutView="100" workbookViewId="0">
      <selection activeCell="E8" sqref="E8"/>
    </sheetView>
  </sheetViews>
  <sheetFormatPr defaultColWidth="9.140625" defaultRowHeight="12.75"/>
  <cols>
    <col min="1" max="1" width="6.7109375" style="50" customWidth="1"/>
    <col min="2" max="2" width="50" style="50" customWidth="1"/>
    <col min="3" max="3" width="25.85546875" style="107" customWidth="1"/>
    <col min="4" max="4" width="25.5703125" style="107" customWidth="1"/>
    <col min="5" max="7" width="21.7109375" style="107" customWidth="1"/>
    <col min="8" max="8" width="10.7109375" style="50" bestFit="1" customWidth="1"/>
    <col min="9" max="9" width="16" style="50" bestFit="1" customWidth="1"/>
    <col min="10" max="10" width="10.7109375" style="50" bestFit="1" customWidth="1"/>
    <col min="11" max="16384" width="9.140625" style="50"/>
  </cols>
  <sheetData>
    <row r="1" spans="1:7" ht="31.5" customHeight="1">
      <c r="A1" s="592" t="s">
        <v>512</v>
      </c>
      <c r="B1" s="592"/>
      <c r="C1" s="592"/>
      <c r="D1" s="592"/>
      <c r="E1" s="592"/>
      <c r="F1" s="592"/>
      <c r="G1" s="592"/>
    </row>
    <row r="2" spans="1:7" ht="37.15" customHeight="1">
      <c r="A2" s="587" t="s">
        <v>570</v>
      </c>
      <c r="B2" s="587"/>
      <c r="C2" s="587"/>
      <c r="D2" s="587"/>
      <c r="E2" s="587"/>
      <c r="F2" s="587"/>
      <c r="G2" s="587"/>
    </row>
    <row r="3" spans="1:7" ht="35.25" customHeight="1">
      <c r="A3" s="574" t="s">
        <v>470</v>
      </c>
      <c r="B3" s="574"/>
      <c r="C3" s="574"/>
      <c r="D3" s="574"/>
      <c r="E3" s="574"/>
      <c r="F3" s="574"/>
      <c r="G3" s="574"/>
    </row>
    <row r="4" spans="1:7">
      <c r="A4" s="576" t="str">
        <f>'ngay thang'!B10</f>
        <v>Quý 4 năm 2023/Quarter 4 2023</v>
      </c>
      <c r="B4" s="576"/>
      <c r="C4" s="576"/>
      <c r="D4" s="576"/>
      <c r="E4" s="576"/>
      <c r="F4" s="576"/>
      <c r="G4" s="576"/>
    </row>
    <row r="5" spans="1:7" ht="5.25" customHeight="1">
      <c r="A5" s="17"/>
      <c r="B5" s="576"/>
      <c r="C5" s="576"/>
      <c r="D5" s="576"/>
      <c r="E5" s="576"/>
      <c r="F5" s="17"/>
    </row>
    <row r="6" spans="1:7" ht="28.5" customHeight="1">
      <c r="A6" s="582" t="s">
        <v>593</v>
      </c>
      <c r="B6" s="582"/>
      <c r="C6" s="585" t="s">
        <v>449</v>
      </c>
      <c r="D6" s="585"/>
      <c r="E6" s="585"/>
      <c r="F6" s="585"/>
      <c r="G6" s="585"/>
    </row>
    <row r="7" spans="1:7" ht="28.5" customHeight="1">
      <c r="A7" s="582" t="s">
        <v>243</v>
      </c>
      <c r="B7" s="582"/>
      <c r="C7" s="588" t="s">
        <v>597</v>
      </c>
      <c r="D7" s="588"/>
      <c r="E7" s="588"/>
      <c r="F7" s="588"/>
      <c r="G7" s="588"/>
    </row>
    <row r="8" spans="1:7" ht="28.5" customHeight="1">
      <c r="A8" s="582" t="s">
        <v>595</v>
      </c>
      <c r="B8" s="582"/>
      <c r="C8" s="585" t="s">
        <v>613</v>
      </c>
      <c r="D8" s="585"/>
      <c r="E8" s="116"/>
      <c r="F8" s="116"/>
      <c r="G8" s="116"/>
    </row>
    <row r="9" spans="1:7" s="119" customFormat="1" ht="24" customHeight="1">
      <c r="A9" s="589" t="s">
        <v>596</v>
      </c>
      <c r="B9" s="582"/>
      <c r="C9" s="585" t="str">
        <f>'BC TS DT nuoc ngoai'!C9:E9</f>
        <v>Ngày 12 tháng 01 năm 2024
12 Jan 2024</v>
      </c>
      <c r="D9" s="585"/>
      <c r="E9" s="117"/>
      <c r="F9" s="117"/>
      <c r="G9" s="118"/>
    </row>
    <row r="10" spans="1:7" ht="11.25" customHeight="1">
      <c r="A10" s="120"/>
      <c r="B10" s="120"/>
      <c r="C10" s="120"/>
      <c r="D10" s="120"/>
      <c r="E10" s="120"/>
      <c r="F10" s="120"/>
      <c r="G10" s="120"/>
    </row>
    <row r="11" spans="1:7" s="119" customFormat="1" ht="18.600000000000001" customHeight="1">
      <c r="A11" s="65" t="s">
        <v>484</v>
      </c>
      <c r="B11" s="65"/>
      <c r="C11" s="65"/>
      <c r="D11" s="65"/>
      <c r="E11" s="65"/>
      <c r="F11" s="65"/>
      <c r="G11" s="56"/>
    </row>
    <row r="12" spans="1:7" ht="60" customHeight="1">
      <c r="A12" s="578" t="s">
        <v>472</v>
      </c>
      <c r="B12" s="578" t="s">
        <v>485</v>
      </c>
      <c r="C12" s="580" t="s">
        <v>288</v>
      </c>
      <c r="D12" s="581"/>
      <c r="E12" s="580" t="s">
        <v>473</v>
      </c>
      <c r="F12" s="581"/>
      <c r="G12" s="590" t="s">
        <v>486</v>
      </c>
    </row>
    <row r="13" spans="1:7" ht="60" customHeight="1">
      <c r="A13" s="579"/>
      <c r="B13" s="579"/>
      <c r="C13" s="121" t="s">
        <v>458</v>
      </c>
      <c r="D13" s="121" t="s">
        <v>475</v>
      </c>
      <c r="E13" s="121" t="s">
        <v>458</v>
      </c>
      <c r="F13" s="121" t="s">
        <v>475</v>
      </c>
      <c r="G13" s="591"/>
    </row>
    <row r="14" spans="1:7" s="124" customFormat="1" ht="51">
      <c r="A14" s="122" t="s">
        <v>46</v>
      </c>
      <c r="B14" s="15" t="s">
        <v>487</v>
      </c>
      <c r="C14" s="123"/>
      <c r="D14" s="123"/>
      <c r="E14" s="123"/>
      <c r="F14" s="123"/>
      <c r="G14" s="123"/>
    </row>
    <row r="15" spans="1:7" s="124" customFormat="1" ht="25.5">
      <c r="A15" s="125">
        <v>1</v>
      </c>
      <c r="B15" s="14" t="s">
        <v>395</v>
      </c>
      <c r="C15" s="126"/>
      <c r="D15" s="126"/>
      <c r="E15" s="126"/>
      <c r="F15" s="126"/>
      <c r="G15" s="126"/>
    </row>
    <row r="16" spans="1:7" s="124" customFormat="1" ht="25.5">
      <c r="A16" s="125">
        <v>2</v>
      </c>
      <c r="B16" s="14" t="s">
        <v>488</v>
      </c>
      <c r="C16" s="126"/>
      <c r="D16" s="126"/>
      <c r="E16" s="126"/>
      <c r="F16" s="126"/>
      <c r="G16" s="126"/>
    </row>
    <row r="17" spans="1:7" s="124" customFormat="1" ht="25.5">
      <c r="A17" s="125">
        <v>3</v>
      </c>
      <c r="B17" s="14" t="s">
        <v>489</v>
      </c>
      <c r="C17" s="126"/>
      <c r="D17" s="126"/>
      <c r="E17" s="126"/>
      <c r="F17" s="126"/>
      <c r="G17" s="123"/>
    </row>
    <row r="18" spans="1:7" s="124" customFormat="1" ht="25.5">
      <c r="A18" s="122" t="s">
        <v>56</v>
      </c>
      <c r="B18" s="15" t="s">
        <v>490</v>
      </c>
      <c r="C18" s="123"/>
      <c r="D18" s="123"/>
      <c r="E18" s="123"/>
      <c r="F18" s="123"/>
      <c r="G18" s="123"/>
    </row>
    <row r="19" spans="1:7" s="124" customFormat="1" ht="25.5">
      <c r="A19" s="125">
        <v>1</v>
      </c>
      <c r="B19" s="14" t="s">
        <v>491</v>
      </c>
      <c r="C19" s="126"/>
      <c r="D19" s="126"/>
      <c r="E19" s="126"/>
      <c r="F19" s="126"/>
      <c r="G19" s="126"/>
    </row>
    <row r="20" spans="1:7" s="124" customFormat="1" ht="25.5">
      <c r="A20" s="125">
        <v>2</v>
      </c>
      <c r="B20" s="14" t="s">
        <v>407</v>
      </c>
      <c r="C20" s="126"/>
      <c r="D20" s="126"/>
      <c r="E20" s="126"/>
      <c r="F20" s="126"/>
      <c r="G20" s="126"/>
    </row>
    <row r="21" spans="1:7" s="124" customFormat="1" ht="51">
      <c r="A21" s="122" t="s">
        <v>133</v>
      </c>
      <c r="B21" s="15" t="s">
        <v>492</v>
      </c>
      <c r="C21" s="123"/>
      <c r="D21" s="123"/>
      <c r="E21" s="123"/>
      <c r="F21" s="123"/>
      <c r="G21" s="123"/>
    </row>
    <row r="22" spans="1:7" s="124" customFormat="1" ht="25.5">
      <c r="A22" s="122" t="s">
        <v>135</v>
      </c>
      <c r="B22" s="15" t="s">
        <v>493</v>
      </c>
      <c r="C22" s="123"/>
      <c r="D22" s="123"/>
      <c r="E22" s="123"/>
      <c r="F22" s="123"/>
      <c r="G22" s="123"/>
    </row>
    <row r="23" spans="1:7" s="124" customFormat="1" ht="25.5">
      <c r="A23" s="125">
        <v>1</v>
      </c>
      <c r="B23" s="14" t="s">
        <v>411</v>
      </c>
      <c r="C23" s="126"/>
      <c r="D23" s="126"/>
      <c r="E23" s="126"/>
      <c r="F23" s="126"/>
      <c r="G23" s="126"/>
    </row>
    <row r="24" spans="1:7" ht="25.5">
      <c r="A24" s="125">
        <v>2</v>
      </c>
      <c r="B24" s="14" t="s">
        <v>412</v>
      </c>
      <c r="C24" s="126"/>
      <c r="D24" s="126"/>
      <c r="E24" s="126"/>
      <c r="F24" s="126"/>
      <c r="G24" s="126"/>
    </row>
    <row r="25" spans="1:7">
      <c r="A25" s="577" t="s">
        <v>468</v>
      </c>
      <c r="B25" s="577"/>
      <c r="C25" s="577"/>
      <c r="D25" s="577"/>
      <c r="E25" s="577"/>
      <c r="F25" s="577"/>
      <c r="G25" s="577"/>
    </row>
    <row r="27" spans="1:7" ht="12.75" customHeight="1">
      <c r="A27" s="127" t="s">
        <v>176</v>
      </c>
      <c r="B27" s="127"/>
      <c r="C27" s="128"/>
      <c r="D27" s="128"/>
      <c r="E27" s="128" t="s">
        <v>177</v>
      </c>
      <c r="F27" s="129"/>
      <c r="G27" s="129"/>
    </row>
    <row r="28" spans="1:7">
      <c r="A28" s="38" t="s">
        <v>178</v>
      </c>
      <c r="B28" s="38"/>
      <c r="C28" s="130"/>
      <c r="D28" s="130"/>
      <c r="E28" s="130" t="s">
        <v>179</v>
      </c>
      <c r="F28" s="130"/>
      <c r="G28" s="130"/>
    </row>
    <row r="29" spans="1:7">
      <c r="A29" s="109"/>
      <c r="B29" s="109"/>
      <c r="C29" s="128"/>
      <c r="D29" s="128"/>
      <c r="E29" s="128"/>
      <c r="F29" s="110"/>
      <c r="G29" s="110"/>
    </row>
    <row r="30" spans="1:7">
      <c r="A30" s="109"/>
      <c r="B30" s="109"/>
      <c r="C30" s="128"/>
      <c r="D30" s="128"/>
      <c r="E30" s="128"/>
      <c r="F30" s="110"/>
      <c r="G30" s="110"/>
    </row>
    <row r="31" spans="1:7">
      <c r="A31" s="109"/>
      <c r="B31" s="109"/>
      <c r="C31" s="128"/>
      <c r="D31" s="128"/>
      <c r="E31" s="128"/>
      <c r="F31" s="110"/>
      <c r="G31" s="110"/>
    </row>
    <row r="32" spans="1:7">
      <c r="A32" s="109"/>
      <c r="B32" s="109"/>
      <c r="C32" s="128"/>
      <c r="D32" s="128"/>
      <c r="E32" s="128"/>
      <c r="F32" s="110"/>
      <c r="G32" s="110"/>
    </row>
    <row r="33" spans="1:7">
      <c r="A33" s="109"/>
      <c r="B33" s="109"/>
      <c r="C33" s="128"/>
      <c r="D33" s="128"/>
      <c r="E33" s="128"/>
      <c r="F33" s="110"/>
      <c r="G33" s="110"/>
    </row>
    <row r="34" spans="1:7">
      <c r="A34" s="109"/>
      <c r="B34" s="109"/>
      <c r="C34" s="128"/>
      <c r="D34" s="128"/>
      <c r="E34" s="128"/>
      <c r="F34" s="110"/>
      <c r="G34" s="110"/>
    </row>
    <row r="35" spans="1:7">
      <c r="A35" s="109"/>
      <c r="B35" s="109"/>
      <c r="C35" s="128"/>
      <c r="D35" s="128"/>
      <c r="E35" s="128"/>
      <c r="F35" s="110"/>
      <c r="G35" s="110"/>
    </row>
    <row r="36" spans="1:7">
      <c r="A36" s="109"/>
      <c r="B36" s="109"/>
      <c r="C36" s="128"/>
      <c r="D36" s="128"/>
      <c r="E36" s="128"/>
      <c r="F36" s="110"/>
      <c r="G36" s="110"/>
    </row>
    <row r="37" spans="1:7">
      <c r="A37" s="109"/>
      <c r="B37" s="109"/>
      <c r="C37" s="128"/>
      <c r="D37" s="128"/>
      <c r="E37" s="128"/>
      <c r="F37" s="110"/>
      <c r="G37" s="110"/>
    </row>
    <row r="38" spans="1:7" ht="32.25" customHeight="1">
      <c r="A38" s="109"/>
      <c r="B38" s="109"/>
      <c r="C38" s="131"/>
      <c r="D38" s="131"/>
      <c r="E38" s="131"/>
      <c r="F38" s="110"/>
      <c r="G38" s="110"/>
    </row>
    <row r="39" spans="1:7">
      <c r="A39" s="40" t="s">
        <v>483</v>
      </c>
      <c r="B39" s="40"/>
      <c r="C39" s="40"/>
      <c r="D39" s="115"/>
      <c r="E39" s="112" t="s">
        <v>469</v>
      </c>
      <c r="F39" s="40"/>
      <c r="G39" s="40"/>
    </row>
    <row r="40" spans="1:7">
      <c r="A40" s="12" t="s">
        <v>599</v>
      </c>
      <c r="B40" s="12"/>
      <c r="C40" s="65"/>
      <c r="D40" s="114"/>
      <c r="E40" s="114"/>
      <c r="F40" s="132"/>
      <c r="G40" s="132"/>
    </row>
    <row r="41" spans="1:7">
      <c r="A41" s="50" t="s">
        <v>494</v>
      </c>
      <c r="B41" s="38"/>
      <c r="C41" s="50"/>
      <c r="D41" s="50"/>
      <c r="E41" s="132"/>
      <c r="F41" s="132"/>
      <c r="G41" s="132"/>
    </row>
  </sheetData>
  <mergeCells count="19">
    <mergeCell ref="A6:B6"/>
    <mergeCell ref="C6:G6"/>
    <mergeCell ref="A1:G1"/>
    <mergeCell ref="A2:G2"/>
    <mergeCell ref="A3:G3"/>
    <mergeCell ref="A4:G4"/>
    <mergeCell ref="B5:E5"/>
    <mergeCell ref="A25:G25"/>
    <mergeCell ref="A7:B7"/>
    <mergeCell ref="C7:G7"/>
    <mergeCell ref="A8:B8"/>
    <mergeCell ref="C8:D8"/>
    <mergeCell ref="A9:B9"/>
    <mergeCell ref="C9:D9"/>
    <mergeCell ref="A12:A13"/>
    <mergeCell ref="B12:B13"/>
    <mergeCell ref="C12:D12"/>
    <mergeCell ref="E12:F12"/>
    <mergeCell ref="G12:G13"/>
  </mergeCells>
  <printOptions horizontalCentered="1"/>
  <pageMargins left="0.27" right="0.23" top="0.49" bottom="0.52" header="0.3" footer="0.3"/>
  <pageSetup scale="60" fitToHeight="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M51"/>
  <sheetViews>
    <sheetView view="pageBreakPreview" topLeftCell="A6" zoomScale="85" zoomScaleSheetLayoutView="85" workbookViewId="0">
      <selection activeCell="I8" sqref="I8"/>
    </sheetView>
  </sheetViews>
  <sheetFormatPr defaultColWidth="9.140625" defaultRowHeight="12.75"/>
  <cols>
    <col min="1" max="1" width="9.140625" style="50"/>
    <col min="2" max="2" width="27.42578125" style="50" customWidth="1"/>
    <col min="3" max="3" width="12.5703125" style="50" customWidth="1"/>
    <col min="4" max="4" width="12.42578125" style="50" customWidth="1"/>
    <col min="5" max="5" width="14.7109375" style="50" customWidth="1"/>
    <col min="6" max="6" width="18.28515625" style="50" customWidth="1"/>
    <col min="7" max="7" width="24" style="50" customWidth="1"/>
    <col min="8" max="8" width="28.28515625" style="62" customWidth="1"/>
    <col min="9" max="9" width="14.85546875" style="107" bestFit="1" customWidth="1"/>
    <col min="10" max="13" width="21.140625" style="50" customWidth="1"/>
    <col min="14" max="14" width="13.42578125" style="50" bestFit="1" customWidth="1"/>
    <col min="15" max="15" width="8" style="50" bestFit="1" customWidth="1"/>
    <col min="16" max="20" width="9.140625" style="50"/>
    <col min="21" max="21" width="12" style="50" bestFit="1" customWidth="1"/>
    <col min="22" max="22" width="13.42578125" style="50" bestFit="1" customWidth="1"/>
    <col min="23" max="16384" width="9.140625" style="50"/>
  </cols>
  <sheetData>
    <row r="1" spans="1:13" ht="29.25" customHeight="1">
      <c r="A1" s="586" t="s">
        <v>512</v>
      </c>
      <c r="B1" s="586"/>
      <c r="C1" s="586"/>
      <c r="D1" s="586"/>
      <c r="E1" s="586"/>
      <c r="F1" s="586"/>
      <c r="G1" s="586"/>
      <c r="H1" s="586"/>
      <c r="I1" s="48"/>
      <c r="J1" s="49"/>
      <c r="K1" s="49"/>
      <c r="L1" s="49"/>
      <c r="M1" s="49"/>
    </row>
    <row r="2" spans="1:13" ht="43.15" customHeight="1">
      <c r="A2" s="587" t="s">
        <v>570</v>
      </c>
      <c r="B2" s="587"/>
      <c r="C2" s="587"/>
      <c r="D2" s="587"/>
      <c r="E2" s="587"/>
      <c r="F2" s="587"/>
      <c r="G2" s="587"/>
      <c r="H2" s="587"/>
      <c r="I2" s="51"/>
      <c r="J2" s="52"/>
      <c r="K2" s="52"/>
      <c r="L2" s="52"/>
      <c r="M2" s="52"/>
    </row>
    <row r="3" spans="1:13" ht="37.15" customHeight="1">
      <c r="A3" s="574" t="s">
        <v>470</v>
      </c>
      <c r="B3" s="574"/>
      <c r="C3" s="574"/>
      <c r="D3" s="574"/>
      <c r="E3" s="574"/>
      <c r="F3" s="574"/>
      <c r="G3" s="574"/>
      <c r="H3" s="574"/>
      <c r="I3" s="53"/>
      <c r="J3" s="54"/>
      <c r="K3" s="54"/>
      <c r="L3" s="54"/>
      <c r="M3" s="54"/>
    </row>
    <row r="4" spans="1:13" ht="14.25" customHeight="1">
      <c r="A4" s="575" t="str">
        <f>'ngay thang'!B12</f>
        <v>Tại ngày 31 tháng 12 năm 2023/As at 31 December 2023</v>
      </c>
      <c r="B4" s="576"/>
      <c r="C4" s="576"/>
      <c r="D4" s="576"/>
      <c r="E4" s="576"/>
      <c r="F4" s="576"/>
      <c r="G4" s="576"/>
      <c r="H4" s="576"/>
      <c r="I4" s="55"/>
      <c r="J4" s="17"/>
      <c r="K4" s="17"/>
      <c r="L4" s="17"/>
      <c r="M4" s="17"/>
    </row>
    <row r="5" spans="1:13" ht="13.5" customHeight="1">
      <c r="A5" s="17"/>
      <c r="B5" s="17"/>
      <c r="C5" s="17"/>
      <c r="D5" s="17"/>
      <c r="E5" s="17"/>
      <c r="F5" s="17"/>
      <c r="G5" s="17"/>
      <c r="H5" s="56"/>
      <c r="I5" s="55"/>
      <c r="J5" s="17"/>
      <c r="K5" s="17"/>
      <c r="L5" s="17"/>
      <c r="M5" s="17"/>
    </row>
    <row r="6" spans="1:13" ht="31.5" customHeight="1">
      <c r="A6" s="582" t="s">
        <v>593</v>
      </c>
      <c r="B6" s="582"/>
      <c r="C6" s="585" t="s">
        <v>449</v>
      </c>
      <c r="D6" s="585"/>
      <c r="E6" s="585"/>
      <c r="F6" s="585"/>
      <c r="G6" s="585"/>
      <c r="H6" s="585"/>
      <c r="I6" s="57"/>
      <c r="J6" s="58"/>
      <c r="K6" s="58"/>
      <c r="L6" s="58"/>
      <c r="M6" s="58"/>
    </row>
    <row r="7" spans="1:13" ht="31.5" customHeight="1">
      <c r="A7" s="582" t="s">
        <v>243</v>
      </c>
      <c r="B7" s="582"/>
      <c r="C7" s="588" t="s">
        <v>594</v>
      </c>
      <c r="D7" s="588"/>
      <c r="E7" s="588"/>
      <c r="F7" s="588"/>
      <c r="G7" s="588"/>
      <c r="H7" s="588"/>
      <c r="I7" s="59"/>
      <c r="J7" s="60"/>
      <c r="K7" s="60"/>
      <c r="L7" s="60"/>
      <c r="M7" s="60"/>
    </row>
    <row r="8" spans="1:13" ht="31.5" customHeight="1">
      <c r="A8" s="582" t="s">
        <v>595</v>
      </c>
      <c r="B8" s="582"/>
      <c r="C8" s="585" t="s">
        <v>613</v>
      </c>
      <c r="D8" s="585"/>
      <c r="E8" s="585"/>
      <c r="F8" s="585"/>
      <c r="G8" s="585"/>
      <c r="H8" s="585"/>
      <c r="I8" s="57"/>
      <c r="J8" s="58"/>
      <c r="K8" s="58"/>
      <c r="L8" s="58"/>
      <c r="M8" s="58"/>
    </row>
    <row r="9" spans="1:13" ht="24.75" customHeight="1">
      <c r="A9" s="589" t="s">
        <v>596</v>
      </c>
      <c r="B9" s="582"/>
      <c r="C9" s="585" t="str">
        <f>'BCKetQuaHoatDong DT nuoc ngoai'!C9:D9</f>
        <v>Ngày 12 tháng 01 năm 2024
12 Jan 2024</v>
      </c>
      <c r="D9" s="585"/>
      <c r="E9" s="585"/>
      <c r="F9" s="585"/>
      <c r="G9" s="585"/>
      <c r="H9" s="585"/>
      <c r="I9" s="61"/>
      <c r="J9" s="61"/>
      <c r="K9" s="61"/>
      <c r="L9" s="61"/>
      <c r="M9" s="61"/>
    </row>
    <row r="10" spans="1:13" ht="9" customHeight="1">
      <c r="I10" s="63"/>
      <c r="J10" s="64"/>
      <c r="K10" s="64"/>
      <c r="L10" s="64"/>
      <c r="M10" s="64"/>
    </row>
    <row r="11" spans="1:13" ht="17.45" customHeight="1">
      <c r="A11" s="65" t="s">
        <v>495</v>
      </c>
      <c r="B11" s="65"/>
      <c r="C11" s="65"/>
      <c r="D11" s="65"/>
      <c r="E11" s="65"/>
      <c r="F11" s="65"/>
      <c r="G11" s="65"/>
      <c r="H11" s="56" t="s">
        <v>496</v>
      </c>
      <c r="I11" s="66"/>
      <c r="J11" s="67"/>
      <c r="K11" s="67"/>
      <c r="L11" s="67"/>
      <c r="M11" s="67"/>
    </row>
    <row r="12" spans="1:13" ht="59.25" customHeight="1">
      <c r="A12" s="578" t="s">
        <v>497</v>
      </c>
      <c r="B12" s="578" t="s">
        <v>498</v>
      </c>
      <c r="C12" s="578" t="s">
        <v>499</v>
      </c>
      <c r="D12" s="595" t="s">
        <v>500</v>
      </c>
      <c r="E12" s="596"/>
      <c r="F12" s="595" t="s">
        <v>501</v>
      </c>
      <c r="G12" s="596"/>
      <c r="H12" s="597" t="s">
        <v>502</v>
      </c>
      <c r="I12" s="68"/>
      <c r="J12" s="69"/>
      <c r="K12" s="69"/>
      <c r="L12" s="69"/>
      <c r="M12" s="69"/>
    </row>
    <row r="13" spans="1:13" ht="30" customHeight="1">
      <c r="A13" s="579"/>
      <c r="B13" s="579"/>
      <c r="C13" s="579"/>
      <c r="D13" s="32" t="s">
        <v>458</v>
      </c>
      <c r="E13" s="33" t="s">
        <v>475</v>
      </c>
      <c r="F13" s="32" t="s">
        <v>458</v>
      </c>
      <c r="G13" s="33" t="s">
        <v>475</v>
      </c>
      <c r="H13" s="598"/>
      <c r="I13" s="68"/>
      <c r="J13" s="69"/>
      <c r="K13" s="69"/>
      <c r="L13" s="69"/>
      <c r="M13" s="69"/>
    </row>
    <row r="14" spans="1:13" ht="39" customHeight="1">
      <c r="A14" s="34" t="s">
        <v>46</v>
      </c>
      <c r="B14" s="35" t="s">
        <v>503</v>
      </c>
      <c r="C14" s="34"/>
      <c r="D14" s="32"/>
      <c r="E14" s="33"/>
      <c r="F14" s="33"/>
      <c r="G14" s="33"/>
      <c r="H14" s="36"/>
      <c r="I14" s="68"/>
      <c r="J14" s="69"/>
      <c r="K14" s="69"/>
      <c r="L14" s="69"/>
      <c r="M14" s="69"/>
    </row>
    <row r="15" spans="1:13" ht="19.5" customHeight="1">
      <c r="A15" s="34">
        <v>1</v>
      </c>
      <c r="B15" s="34"/>
      <c r="C15" s="34"/>
      <c r="D15" s="32"/>
      <c r="E15" s="33"/>
      <c r="F15" s="33"/>
      <c r="G15" s="33"/>
      <c r="H15" s="36"/>
      <c r="I15" s="68"/>
      <c r="J15" s="69"/>
      <c r="K15" s="69"/>
      <c r="L15" s="69"/>
      <c r="M15" s="69"/>
    </row>
    <row r="16" spans="1:13" ht="33" customHeight="1">
      <c r="A16" s="34"/>
      <c r="B16" s="35" t="s">
        <v>425</v>
      </c>
      <c r="C16" s="34"/>
      <c r="D16" s="32"/>
      <c r="E16" s="33"/>
      <c r="F16" s="33"/>
      <c r="G16" s="33"/>
      <c r="H16" s="36"/>
      <c r="I16" s="68"/>
      <c r="J16" s="69"/>
      <c r="K16" s="69"/>
      <c r="L16" s="69"/>
      <c r="M16" s="69"/>
    </row>
    <row r="17" spans="1:13" ht="28.5" customHeight="1">
      <c r="A17" s="34" t="s">
        <v>56</v>
      </c>
      <c r="B17" s="35" t="s">
        <v>504</v>
      </c>
      <c r="C17" s="34"/>
      <c r="D17" s="32"/>
      <c r="E17" s="33"/>
      <c r="F17" s="33"/>
      <c r="G17" s="33"/>
      <c r="H17" s="36"/>
      <c r="I17" s="68"/>
      <c r="J17" s="69"/>
      <c r="K17" s="69"/>
      <c r="L17" s="69"/>
      <c r="M17" s="69"/>
    </row>
    <row r="18" spans="1:13" ht="19.5" customHeight="1">
      <c r="A18" s="34">
        <v>1</v>
      </c>
      <c r="B18" s="35"/>
      <c r="C18" s="34"/>
      <c r="D18" s="32"/>
      <c r="E18" s="33"/>
      <c r="F18" s="33"/>
      <c r="G18" s="33"/>
      <c r="H18" s="36"/>
      <c r="I18" s="68"/>
      <c r="J18" s="69"/>
      <c r="K18" s="69"/>
      <c r="L18" s="69"/>
      <c r="M18" s="69"/>
    </row>
    <row r="19" spans="1:13" ht="34.5" customHeight="1">
      <c r="A19" s="34"/>
      <c r="B19" s="35" t="s">
        <v>425</v>
      </c>
      <c r="C19" s="34"/>
      <c r="D19" s="32"/>
      <c r="E19" s="33"/>
      <c r="F19" s="33"/>
      <c r="G19" s="33"/>
      <c r="H19" s="36"/>
      <c r="I19" s="68"/>
      <c r="J19" s="69"/>
      <c r="K19" s="69"/>
      <c r="L19" s="69"/>
      <c r="M19" s="69"/>
    </row>
    <row r="20" spans="1:13" ht="30" customHeight="1">
      <c r="A20" s="70" t="s">
        <v>133</v>
      </c>
      <c r="B20" s="71" t="s">
        <v>505</v>
      </c>
      <c r="C20" s="72"/>
      <c r="D20" s="71"/>
      <c r="E20" s="73"/>
      <c r="F20" s="74"/>
      <c r="G20" s="74"/>
      <c r="H20" s="75"/>
      <c r="I20" s="37"/>
      <c r="J20" s="37"/>
      <c r="K20" s="76"/>
      <c r="L20" s="76"/>
      <c r="M20" s="76"/>
    </row>
    <row r="21" spans="1:13" ht="30" customHeight="1">
      <c r="A21" s="70">
        <v>1</v>
      </c>
      <c r="B21" s="71"/>
      <c r="C21" s="72"/>
      <c r="D21" s="71"/>
      <c r="E21" s="73"/>
      <c r="F21" s="74"/>
      <c r="G21" s="74"/>
      <c r="H21" s="75"/>
      <c r="I21" s="37"/>
      <c r="J21" s="37"/>
      <c r="K21" s="76"/>
      <c r="L21" s="76"/>
      <c r="M21" s="76"/>
    </row>
    <row r="22" spans="1:13" s="81" customFormat="1" ht="25.5">
      <c r="A22" s="77"/>
      <c r="B22" s="71" t="s">
        <v>425</v>
      </c>
      <c r="C22" s="72"/>
      <c r="D22" s="78"/>
      <c r="E22" s="79"/>
      <c r="F22" s="80"/>
      <c r="G22" s="80"/>
      <c r="H22" s="75"/>
    </row>
    <row r="23" spans="1:13" s="84" customFormat="1" ht="25.5">
      <c r="A23" s="70" t="s">
        <v>261</v>
      </c>
      <c r="B23" s="71" t="s">
        <v>506</v>
      </c>
      <c r="C23" s="72"/>
      <c r="D23" s="78"/>
      <c r="E23" s="79"/>
      <c r="F23" s="82"/>
      <c r="G23" s="82"/>
      <c r="H23" s="83"/>
    </row>
    <row r="24" spans="1:13" s="84" customFormat="1" ht="14.25">
      <c r="A24" s="70">
        <v>1</v>
      </c>
      <c r="B24" s="71"/>
      <c r="C24" s="72"/>
      <c r="D24" s="78"/>
      <c r="E24" s="79"/>
      <c r="F24" s="82"/>
      <c r="G24" s="82"/>
      <c r="H24" s="83"/>
    </row>
    <row r="25" spans="1:13" s="84" customFormat="1" ht="25.5">
      <c r="A25" s="77"/>
      <c r="B25" s="71" t="s">
        <v>425</v>
      </c>
      <c r="C25" s="85"/>
      <c r="D25" s="85"/>
      <c r="E25" s="86"/>
      <c r="F25" s="86"/>
      <c r="G25" s="86"/>
      <c r="H25" s="83"/>
    </row>
    <row r="26" spans="1:13" s="84" customFormat="1" ht="25.5">
      <c r="A26" s="70" t="s">
        <v>139</v>
      </c>
      <c r="B26" s="71" t="s">
        <v>507</v>
      </c>
      <c r="C26" s="78"/>
      <c r="D26" s="78"/>
      <c r="E26" s="79"/>
      <c r="F26" s="79"/>
      <c r="G26" s="79"/>
      <c r="H26" s="83"/>
    </row>
    <row r="27" spans="1:13" s="84" customFormat="1" ht="14.25">
      <c r="A27" s="70">
        <v>1</v>
      </c>
      <c r="B27" s="77"/>
      <c r="C27" s="87"/>
      <c r="D27" s="87"/>
      <c r="E27" s="88"/>
      <c r="F27" s="89"/>
      <c r="G27" s="89"/>
      <c r="H27" s="90"/>
    </row>
    <row r="28" spans="1:13" s="93" customFormat="1" ht="25.5">
      <c r="A28" s="77"/>
      <c r="B28" s="71" t="s">
        <v>425</v>
      </c>
      <c r="C28" s="91"/>
      <c r="D28" s="78"/>
      <c r="E28" s="79"/>
      <c r="F28" s="80"/>
      <c r="G28" s="80"/>
      <c r="H28" s="92"/>
    </row>
    <row r="29" spans="1:13" s="81" customFormat="1" ht="25.5">
      <c r="A29" s="70" t="s">
        <v>67</v>
      </c>
      <c r="B29" s="71" t="s">
        <v>508</v>
      </c>
      <c r="C29" s="72"/>
      <c r="D29" s="78"/>
      <c r="E29" s="79"/>
      <c r="F29" s="82"/>
      <c r="G29" s="82"/>
      <c r="H29" s="83"/>
    </row>
    <row r="30" spans="1:13" s="81" customFormat="1" ht="14.25">
      <c r="A30" s="70">
        <v>1</v>
      </c>
      <c r="B30" s="77"/>
      <c r="C30" s="94"/>
      <c r="D30" s="94"/>
      <c r="E30" s="95"/>
      <c r="F30" s="96"/>
      <c r="G30" s="96"/>
      <c r="H30" s="97"/>
    </row>
    <row r="31" spans="1:13" s="93" customFormat="1" ht="25.5">
      <c r="A31" s="71"/>
      <c r="B31" s="71" t="s">
        <v>425</v>
      </c>
      <c r="C31" s="78"/>
      <c r="D31" s="78"/>
      <c r="E31" s="79"/>
      <c r="F31" s="80"/>
      <c r="G31" s="80"/>
      <c r="H31" s="92"/>
    </row>
    <row r="32" spans="1:13" s="81" customFormat="1" ht="25.5">
      <c r="A32" s="70" t="s">
        <v>142</v>
      </c>
      <c r="B32" s="71" t="s">
        <v>509</v>
      </c>
      <c r="C32" s="91"/>
      <c r="D32" s="78"/>
      <c r="E32" s="79"/>
      <c r="F32" s="86"/>
      <c r="G32" s="86"/>
      <c r="H32" s="92"/>
      <c r="I32" s="98"/>
    </row>
    <row r="33" spans="1:13">
      <c r="A33" s="99"/>
      <c r="B33" s="99"/>
      <c r="C33" s="100"/>
      <c r="D33" s="101"/>
      <c r="E33" s="102"/>
      <c r="F33" s="103"/>
      <c r="G33" s="103"/>
      <c r="H33" s="104"/>
      <c r="I33" s="105"/>
      <c r="J33" s="106"/>
      <c r="K33" s="106"/>
      <c r="L33" s="106"/>
      <c r="M33" s="106"/>
    </row>
    <row r="34" spans="1:13">
      <c r="A34" s="577" t="s">
        <v>468</v>
      </c>
      <c r="B34" s="577"/>
      <c r="C34" s="577"/>
      <c r="D34" s="577"/>
      <c r="E34" s="577"/>
      <c r="F34" s="577"/>
      <c r="G34" s="577"/>
    </row>
    <row r="36" spans="1:13" ht="12.75" customHeight="1">
      <c r="A36" s="108" t="s">
        <v>176</v>
      </c>
      <c r="B36" s="108"/>
      <c r="F36" s="593" t="s">
        <v>177</v>
      </c>
      <c r="G36" s="593"/>
      <c r="H36" s="593"/>
      <c r="I36" s="45"/>
      <c r="J36" s="45"/>
      <c r="K36" s="45"/>
      <c r="L36" s="45"/>
      <c r="M36" s="45"/>
    </row>
    <row r="37" spans="1:13">
      <c r="A37" s="38" t="s">
        <v>178</v>
      </c>
      <c r="B37" s="39"/>
      <c r="F37" s="594" t="s">
        <v>179</v>
      </c>
      <c r="G37" s="594"/>
      <c r="H37" s="594"/>
      <c r="I37" s="45"/>
      <c r="J37" s="45"/>
      <c r="K37" s="45"/>
      <c r="L37" s="45"/>
      <c r="M37" s="45"/>
    </row>
    <row r="38" spans="1:13">
      <c r="A38" s="109"/>
      <c r="B38" s="109"/>
      <c r="D38" s="110"/>
      <c r="E38" s="110"/>
      <c r="F38" s="110"/>
      <c r="G38" s="110"/>
      <c r="I38" s="63"/>
      <c r="J38" s="64"/>
      <c r="K38" s="64"/>
      <c r="L38" s="64"/>
      <c r="M38" s="64"/>
    </row>
    <row r="39" spans="1:13">
      <c r="A39" s="109"/>
      <c r="B39" s="109"/>
      <c r="D39" s="110"/>
      <c r="E39" s="110"/>
      <c r="F39" s="110"/>
      <c r="G39" s="110"/>
      <c r="I39" s="63"/>
      <c r="J39" s="64"/>
      <c r="K39" s="64"/>
      <c r="L39" s="64"/>
      <c r="M39" s="64"/>
    </row>
    <row r="40" spans="1:13">
      <c r="A40" s="109"/>
      <c r="B40" s="109"/>
      <c r="D40" s="110"/>
      <c r="E40" s="110"/>
      <c r="F40" s="110"/>
      <c r="G40" s="110"/>
      <c r="I40" s="63"/>
      <c r="J40" s="64"/>
      <c r="K40" s="64"/>
      <c r="L40" s="64"/>
      <c r="M40" s="64"/>
    </row>
    <row r="41" spans="1:13">
      <c r="A41" s="109"/>
      <c r="B41" s="109"/>
      <c r="D41" s="110"/>
      <c r="E41" s="110"/>
      <c r="F41" s="110"/>
      <c r="G41" s="110"/>
      <c r="I41" s="63"/>
      <c r="J41" s="64"/>
      <c r="K41" s="64"/>
      <c r="L41" s="64"/>
      <c r="M41" s="64"/>
    </row>
    <row r="42" spans="1:13">
      <c r="A42" s="109"/>
      <c r="B42" s="109"/>
      <c r="D42" s="110"/>
      <c r="E42" s="110"/>
      <c r="F42" s="110"/>
      <c r="G42" s="110"/>
      <c r="I42" s="63"/>
      <c r="J42" s="64"/>
      <c r="K42" s="64"/>
      <c r="L42" s="64"/>
      <c r="M42" s="64"/>
    </row>
    <row r="43" spans="1:13">
      <c r="A43" s="109"/>
      <c r="B43" s="109"/>
      <c r="D43" s="110"/>
      <c r="E43" s="110"/>
      <c r="F43" s="110"/>
      <c r="G43" s="110"/>
      <c r="I43" s="63"/>
      <c r="J43" s="64"/>
      <c r="K43" s="64"/>
      <c r="L43" s="64"/>
      <c r="M43" s="64"/>
    </row>
    <row r="44" spans="1:13">
      <c r="A44" s="109"/>
      <c r="B44" s="109"/>
      <c r="D44" s="110"/>
      <c r="E44" s="110"/>
      <c r="F44" s="110"/>
      <c r="G44" s="110"/>
      <c r="I44" s="63"/>
      <c r="J44" s="64"/>
      <c r="K44" s="64"/>
      <c r="L44" s="64"/>
      <c r="M44" s="64"/>
    </row>
    <row r="45" spans="1:13">
      <c r="A45" s="109"/>
      <c r="B45" s="109"/>
      <c r="D45" s="110"/>
      <c r="E45" s="110"/>
      <c r="F45" s="110"/>
      <c r="G45" s="110"/>
      <c r="I45" s="63"/>
      <c r="J45" s="64"/>
      <c r="K45" s="64"/>
      <c r="L45" s="64"/>
      <c r="M45" s="64"/>
    </row>
    <row r="46" spans="1:13">
      <c r="A46" s="109"/>
      <c r="B46" s="109"/>
      <c r="D46" s="110"/>
      <c r="E46" s="110"/>
      <c r="F46" s="110"/>
      <c r="G46" s="110"/>
      <c r="I46" s="63"/>
      <c r="J46" s="64"/>
      <c r="K46" s="64"/>
      <c r="L46" s="64"/>
      <c r="M46" s="64"/>
    </row>
    <row r="47" spans="1:13">
      <c r="A47" s="109"/>
      <c r="B47" s="109"/>
      <c r="D47" s="110"/>
      <c r="E47" s="110"/>
      <c r="F47" s="110"/>
      <c r="G47" s="110"/>
      <c r="I47" s="63"/>
      <c r="J47" s="64"/>
      <c r="K47" s="64"/>
      <c r="L47" s="64"/>
      <c r="M47" s="64"/>
    </row>
    <row r="48" spans="1:13">
      <c r="A48" s="109"/>
      <c r="B48" s="109"/>
      <c r="D48" s="110"/>
      <c r="E48" s="110"/>
      <c r="F48" s="110"/>
      <c r="G48" s="110"/>
      <c r="I48" s="63"/>
      <c r="J48" s="64"/>
      <c r="K48" s="64"/>
      <c r="L48" s="64"/>
      <c r="M48" s="64"/>
    </row>
    <row r="49" spans="1:13">
      <c r="A49" s="40" t="s">
        <v>483</v>
      </c>
      <c r="B49" s="40"/>
      <c r="C49" s="111"/>
      <c r="D49" s="41"/>
      <c r="E49" s="42"/>
      <c r="F49" s="112" t="s">
        <v>510</v>
      </c>
      <c r="G49" s="113"/>
      <c r="H49" s="41"/>
      <c r="I49" s="43"/>
      <c r="J49" s="42"/>
      <c r="K49" s="42"/>
      <c r="L49" s="42"/>
      <c r="M49" s="42"/>
    </row>
    <row r="50" spans="1:13">
      <c r="A50" s="12" t="s">
        <v>599</v>
      </c>
      <c r="B50" s="12"/>
      <c r="D50" s="44"/>
      <c r="E50" s="44"/>
      <c r="F50" s="114"/>
      <c r="G50" s="114"/>
      <c r="H50" s="44"/>
      <c r="I50" s="45"/>
      <c r="J50" s="44"/>
      <c r="K50" s="44"/>
      <c r="L50" s="44"/>
      <c r="M50" s="44"/>
    </row>
    <row r="51" spans="1:13">
      <c r="A51" s="38" t="s">
        <v>239</v>
      </c>
      <c r="B51" s="38"/>
      <c r="D51" s="46"/>
      <c r="E51" s="46"/>
      <c r="F51" s="47"/>
      <c r="G51" s="47"/>
      <c r="H51" s="44"/>
      <c r="I51" s="45"/>
      <c r="J51" s="44"/>
      <c r="K51" s="44"/>
      <c r="L51" s="44"/>
      <c r="M51" s="44"/>
    </row>
  </sheetData>
  <mergeCells count="21">
    <mergeCell ref="A1:H1"/>
    <mergeCell ref="A2:H2"/>
    <mergeCell ref="A3:H3"/>
    <mergeCell ref="A4:H4"/>
    <mergeCell ref="A6:B6"/>
    <mergeCell ref="C6:H6"/>
    <mergeCell ref="A7:B7"/>
    <mergeCell ref="C7:H7"/>
    <mergeCell ref="A8:B8"/>
    <mergeCell ref="C8:H8"/>
    <mergeCell ref="A9:B9"/>
    <mergeCell ref="C9:H9"/>
    <mergeCell ref="A34:G34"/>
    <mergeCell ref="F36:H36"/>
    <mergeCell ref="F37:H37"/>
    <mergeCell ref="A12:A13"/>
    <mergeCell ref="B12:B13"/>
    <mergeCell ref="C12:C13"/>
    <mergeCell ref="D12:E12"/>
    <mergeCell ref="F12:G12"/>
    <mergeCell ref="H12:H13"/>
  </mergeCells>
  <printOptions horizontalCentered="1"/>
  <pageMargins left="0.27" right="0.2" top="0.3" bottom="0.39" header="0.18" footer="0.35"/>
  <pageSetup scale="67"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B15" sqref="B15"/>
    </sheetView>
  </sheetViews>
  <sheetFormatPr defaultColWidth="9.140625" defaultRowHeight="12.75"/>
  <cols>
    <col min="1" max="1" width="9.140625" style="19"/>
    <col min="2" max="2" width="41" style="19" customWidth="1"/>
    <col min="3" max="3" width="42" style="19" customWidth="1"/>
    <col min="4" max="16384" width="9.140625" style="19"/>
  </cols>
  <sheetData>
    <row r="1" spans="1:3">
      <c r="A1" s="175" t="s">
        <v>436</v>
      </c>
      <c r="B1" s="175" t="s">
        <v>437</v>
      </c>
      <c r="C1" s="175" t="s">
        <v>438</v>
      </c>
    </row>
    <row r="2" spans="1:3">
      <c r="A2" s="175"/>
      <c r="B2" s="176">
        <f>BCthunhap!D46-BCKetQuaHoatDong_06028!D44</f>
        <v>0</v>
      </c>
      <c r="C2" s="176">
        <f>BCtinhhinhtaichinh!D33-BCTaiSan_06027!D30</f>
        <v>0</v>
      </c>
    </row>
    <row r="3" spans="1:3">
      <c r="A3" s="175"/>
      <c r="B3" s="176">
        <f>BCthunhap!D45-BCKetQuaHoatDong_06028!D43-BCKetQuaHoatDong_06028!D41</f>
        <v>0</v>
      </c>
      <c r="C3" s="176">
        <f>BCTaiSan_06027!D54-BCtinhhinhtaichinh!D45</f>
        <v>0</v>
      </c>
    </row>
    <row r="4" spans="1:3">
      <c r="A4" s="175"/>
      <c r="B4" s="176">
        <f>BCtinhhinhtaichinh!D51-BCtinhhinhtaichinh!E51-BCthunhap!D48</f>
        <v>0</v>
      </c>
      <c r="C4" s="176">
        <f>BCtinhhinhtaichinh!D52-BCTaiSan_06027!D57</f>
        <v>0</v>
      </c>
    </row>
    <row r="5" spans="1:3">
      <c r="A5" s="175"/>
      <c r="B5" s="176">
        <f>BCthunhap!D48-BCKetQuaHoatDong_06028!D45</f>
        <v>0</v>
      </c>
      <c r="C5" s="176">
        <f>BCtinhhinhtaichinh!D47-Khac_06030!D34</f>
        <v>0</v>
      </c>
    </row>
    <row r="6" spans="1:3">
      <c r="A6" s="175"/>
      <c r="B6" s="176"/>
      <c r="C6" s="176">
        <f>BCtinhhinhtaichinh!D33-BCDanhMucDauTu_06029!F64</f>
        <v>0</v>
      </c>
    </row>
    <row r="7" spans="1:3">
      <c r="A7" s="175"/>
      <c r="B7" s="176"/>
      <c r="C7" s="176">
        <f>BCtinhhinhtaichinh!D33-BCDanhMucDauTu_06029!F64</f>
        <v>0</v>
      </c>
    </row>
    <row r="10" spans="1:3">
      <c r="B10" s="7" t="s">
        <v>704</v>
      </c>
    </row>
    <row r="11" spans="1:3">
      <c r="B11" s="8"/>
    </row>
    <row r="12" spans="1:3">
      <c r="B12" s="9" t="s">
        <v>705</v>
      </c>
    </row>
    <row r="13" spans="1:3" ht="15">
      <c r="B13" s="177"/>
    </row>
    <row r="14" spans="1:3" ht="21">
      <c r="B14" s="219" t="s">
        <v>706</v>
      </c>
    </row>
    <row r="15" spans="1:3" ht="15">
      <c r="B15" s="177"/>
    </row>
    <row r="16" spans="1:3" ht="21">
      <c r="B16" s="220" t="s">
        <v>702</v>
      </c>
      <c r="C16" s="220" t="s">
        <v>699</v>
      </c>
    </row>
    <row r="21" spans="2:3" ht="25.5">
      <c r="B21" s="178" t="s">
        <v>703</v>
      </c>
      <c r="C21" s="178" t="s">
        <v>700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4"/>
  <sheetViews>
    <sheetView view="pageBreakPreview" zoomScaleNormal="100" zoomScaleSheetLayoutView="100" workbookViewId="0">
      <selection activeCell="A64" sqref="A64"/>
    </sheetView>
  </sheetViews>
  <sheetFormatPr defaultColWidth="9.140625" defaultRowHeight="10.5"/>
  <cols>
    <col min="1" max="1" width="56" style="222" customWidth="1"/>
    <col min="2" max="2" width="10.28515625" style="245" customWidth="1"/>
    <col min="3" max="3" width="13.42578125" style="222" customWidth="1"/>
    <col min="4" max="4" width="21.85546875" style="222" customWidth="1"/>
    <col min="5" max="5" width="19.140625" style="222" customWidth="1"/>
    <col min="6" max="6" width="24.5703125" style="221" customWidth="1"/>
    <col min="7" max="7" width="17.7109375" style="222" bestFit="1" customWidth="1"/>
    <col min="8" max="8" width="16" style="222" bestFit="1" customWidth="1"/>
    <col min="9" max="9" width="14.42578125" style="222" bestFit="1" customWidth="1"/>
    <col min="10" max="10" width="13.5703125" style="222" bestFit="1" customWidth="1"/>
    <col min="11" max="16384" width="9.140625" style="222"/>
  </cols>
  <sheetData>
    <row r="1" spans="1:10" ht="27" customHeight="1">
      <c r="A1" s="509" t="s">
        <v>236</v>
      </c>
      <c r="B1" s="509"/>
      <c r="C1" s="509"/>
      <c r="D1" s="509"/>
      <c r="E1" s="509"/>
    </row>
    <row r="2" spans="1:10" ht="35.25" customHeight="1">
      <c r="A2" s="510" t="s">
        <v>171</v>
      </c>
      <c r="B2" s="510"/>
      <c r="C2" s="510"/>
      <c r="D2" s="510"/>
      <c r="E2" s="510"/>
    </row>
    <row r="3" spans="1:10">
      <c r="A3" s="511" t="s">
        <v>617</v>
      </c>
      <c r="B3" s="511"/>
      <c r="C3" s="511"/>
      <c r="D3" s="511"/>
      <c r="E3" s="511"/>
    </row>
    <row r="4" spans="1:10" ht="19.5" customHeight="1">
      <c r="A4" s="511"/>
      <c r="B4" s="511"/>
      <c r="C4" s="511"/>
      <c r="D4" s="511"/>
      <c r="E4" s="511"/>
    </row>
    <row r="5" spans="1:10">
      <c r="A5" s="512" t="str">
        <f>'ngay thang'!B12</f>
        <v>Tại ngày 31 tháng 12 năm 2023/As at 31 December 2023</v>
      </c>
      <c r="B5" s="512"/>
      <c r="C5" s="512"/>
      <c r="D5" s="512"/>
      <c r="E5" s="512"/>
    </row>
    <row r="6" spans="1:10">
      <c r="A6" s="223"/>
      <c r="B6" s="223"/>
      <c r="C6" s="223"/>
      <c r="D6" s="223"/>
      <c r="E6" s="223"/>
    </row>
    <row r="7" spans="1:10" ht="21">
      <c r="A7" s="314" t="s">
        <v>655</v>
      </c>
      <c r="B7" s="505" t="s">
        <v>656</v>
      </c>
      <c r="C7" s="505"/>
      <c r="D7" s="505"/>
      <c r="E7" s="505"/>
    </row>
    <row r="8" spans="1:10" ht="21">
      <c r="A8" s="315" t="s">
        <v>657</v>
      </c>
      <c r="B8" s="506" t="s">
        <v>658</v>
      </c>
      <c r="C8" s="506"/>
      <c r="D8" s="506"/>
      <c r="E8" s="506"/>
    </row>
    <row r="9" spans="1:10" ht="21">
      <c r="A9" s="314" t="s">
        <v>659</v>
      </c>
      <c r="B9" s="505" t="s">
        <v>660</v>
      </c>
      <c r="C9" s="505"/>
      <c r="D9" s="505"/>
      <c r="E9" s="505"/>
    </row>
    <row r="10" spans="1:10" ht="21">
      <c r="A10" s="315" t="s">
        <v>661</v>
      </c>
      <c r="B10" s="506" t="str">
        <f>'ngay thang'!B14</f>
        <v>Ngày 12 tháng 01 năm 2024
12 Jan 2024</v>
      </c>
      <c r="C10" s="506"/>
      <c r="D10" s="506"/>
      <c r="E10" s="506"/>
    </row>
    <row r="12" spans="1:10" ht="30" customHeight="1">
      <c r="A12" s="205" t="s">
        <v>173</v>
      </c>
      <c r="B12" s="205" t="s">
        <v>174</v>
      </c>
      <c r="C12" s="205" t="s">
        <v>175</v>
      </c>
      <c r="D12" s="316" t="s">
        <v>717</v>
      </c>
      <c r="E12" s="316" t="s">
        <v>701</v>
      </c>
    </row>
    <row r="13" spans="1:10" ht="23.25" customHeight="1">
      <c r="A13" s="212" t="s">
        <v>618</v>
      </c>
      <c r="B13" s="208" t="s">
        <v>46</v>
      </c>
      <c r="C13" s="208"/>
      <c r="D13" s="205"/>
      <c r="E13" s="205"/>
    </row>
    <row r="14" spans="1:10" ht="23.25" customHeight="1">
      <c r="A14" s="212" t="s">
        <v>619</v>
      </c>
      <c r="B14" s="317">
        <v>1</v>
      </c>
      <c r="C14" s="318"/>
      <c r="D14" s="319">
        <v>-217791074</v>
      </c>
      <c r="E14" s="319">
        <v>5229170547</v>
      </c>
      <c r="F14" s="224"/>
      <c r="G14" s="224"/>
      <c r="H14" s="225"/>
      <c r="I14" s="225"/>
      <c r="J14" s="225"/>
    </row>
    <row r="15" spans="1:10" ht="31.5">
      <c r="A15" s="212" t="s">
        <v>620</v>
      </c>
      <c r="B15" s="317">
        <v>2</v>
      </c>
      <c r="C15" s="318"/>
      <c r="D15" s="319">
        <v>-2525692935</v>
      </c>
      <c r="E15" s="319">
        <v>1267692806</v>
      </c>
      <c r="F15" s="224"/>
      <c r="G15" s="224"/>
      <c r="H15" s="225"/>
      <c r="I15" s="225"/>
      <c r="J15" s="225"/>
    </row>
    <row r="16" spans="1:10" ht="36" customHeight="1">
      <c r="A16" s="206" t="s">
        <v>621</v>
      </c>
      <c r="B16" s="207">
        <v>3</v>
      </c>
      <c r="C16" s="208"/>
      <c r="D16" s="320">
        <v>-2496661572</v>
      </c>
      <c r="E16" s="320">
        <v>1248048603</v>
      </c>
      <c r="F16" s="224"/>
      <c r="G16" s="224"/>
      <c r="H16" s="225"/>
      <c r="I16" s="225"/>
      <c r="J16" s="225"/>
    </row>
    <row r="17" spans="1:10" ht="24.75" customHeight="1">
      <c r="A17" s="206" t="s">
        <v>622</v>
      </c>
      <c r="B17" s="207">
        <v>4</v>
      </c>
      <c r="C17" s="208"/>
      <c r="D17" s="320">
        <v>-29031363</v>
      </c>
      <c r="E17" s="320">
        <v>19644203</v>
      </c>
      <c r="F17" s="224"/>
      <c r="G17" s="224"/>
      <c r="H17" s="225"/>
      <c r="I17" s="225"/>
      <c r="J17" s="225"/>
    </row>
    <row r="18" spans="1:10" ht="23.25" customHeight="1">
      <c r="A18" s="212" t="s">
        <v>623</v>
      </c>
      <c r="B18" s="317">
        <v>5</v>
      </c>
      <c r="C18" s="318"/>
      <c r="D18" s="319">
        <f>D14+D15</f>
        <v>-2743484009</v>
      </c>
      <c r="E18" s="319">
        <v>6496863353</v>
      </c>
      <c r="F18" s="224"/>
      <c r="G18" s="224"/>
      <c r="H18" s="225"/>
      <c r="I18" s="225"/>
      <c r="J18" s="225"/>
    </row>
    <row r="19" spans="1:10" ht="23.25" customHeight="1">
      <c r="A19" s="206" t="s">
        <v>624</v>
      </c>
      <c r="B19" s="317">
        <v>20</v>
      </c>
      <c r="C19" s="318"/>
      <c r="D19" s="320">
        <v>-33595635428</v>
      </c>
      <c r="E19" s="320">
        <v>10107624097</v>
      </c>
      <c r="F19" s="224"/>
      <c r="G19" s="224"/>
      <c r="H19" s="225"/>
      <c r="I19" s="225"/>
      <c r="J19" s="225"/>
    </row>
    <row r="20" spans="1:10" ht="23.25" customHeight="1">
      <c r="A20" s="206" t="s">
        <v>625</v>
      </c>
      <c r="B20" s="207">
        <v>6</v>
      </c>
      <c r="C20" s="208"/>
      <c r="D20" s="320">
        <v>-310600000</v>
      </c>
      <c r="E20" s="320"/>
      <c r="F20" s="224"/>
      <c r="G20" s="224"/>
      <c r="H20" s="225"/>
      <c r="I20" s="225"/>
      <c r="J20" s="225"/>
    </row>
    <row r="21" spans="1:10" ht="23.25" customHeight="1">
      <c r="A21" s="206" t="s">
        <v>626</v>
      </c>
      <c r="B21" s="207">
        <v>7</v>
      </c>
      <c r="C21" s="208"/>
      <c r="D21" s="320"/>
      <c r="E21" s="320">
        <v>142500000</v>
      </c>
      <c r="F21" s="224"/>
      <c r="G21" s="224"/>
      <c r="H21" s="225"/>
      <c r="I21" s="225"/>
      <c r="J21" s="225"/>
    </row>
    <row r="22" spans="1:10" ht="23.25" customHeight="1">
      <c r="A22" s="206" t="s">
        <v>627</v>
      </c>
      <c r="B22" s="207">
        <v>8</v>
      </c>
      <c r="C22" s="208"/>
      <c r="D22" s="320"/>
      <c r="E22" s="320"/>
      <c r="F22" s="224"/>
      <c r="G22" s="224"/>
      <c r="H22" s="225"/>
      <c r="I22" s="225"/>
      <c r="J22" s="225"/>
    </row>
    <row r="23" spans="1:10" ht="23.25" customHeight="1">
      <c r="A23" s="206" t="s">
        <v>628</v>
      </c>
      <c r="B23" s="207">
        <v>9</v>
      </c>
      <c r="C23" s="208"/>
      <c r="D23" s="320"/>
      <c r="E23" s="320"/>
      <c r="F23" s="224"/>
      <c r="G23" s="224"/>
      <c r="H23" s="225"/>
      <c r="I23" s="225"/>
      <c r="J23" s="225"/>
    </row>
    <row r="24" spans="1:10" ht="23.25" customHeight="1">
      <c r="A24" s="206" t="s">
        <v>629</v>
      </c>
      <c r="B24" s="207">
        <v>10</v>
      </c>
      <c r="C24" s="208"/>
      <c r="D24" s="320">
        <v>-1289050000</v>
      </c>
      <c r="E24" s="320">
        <v>-3434130000</v>
      </c>
      <c r="F24" s="224"/>
      <c r="G24" s="224"/>
      <c r="H24" s="225"/>
      <c r="I24" s="225"/>
      <c r="J24" s="225"/>
    </row>
    <row r="25" spans="1:10" ht="23.25" customHeight="1">
      <c r="A25" s="206" t="s">
        <v>630</v>
      </c>
      <c r="B25" s="207">
        <v>11</v>
      </c>
      <c r="C25" s="208"/>
      <c r="D25" s="320">
        <v>4999161</v>
      </c>
      <c r="E25" s="320">
        <v>19912531</v>
      </c>
      <c r="F25" s="224"/>
      <c r="G25" s="224"/>
      <c r="H25" s="225"/>
      <c r="I25" s="225"/>
      <c r="J25" s="225"/>
    </row>
    <row r="26" spans="1:10" ht="23.25" customHeight="1">
      <c r="A26" s="206" t="s">
        <v>631</v>
      </c>
      <c r="B26" s="207">
        <v>12</v>
      </c>
      <c r="C26" s="208"/>
      <c r="D26" s="320"/>
      <c r="E26" s="320"/>
      <c r="F26" s="224"/>
      <c r="G26" s="224"/>
      <c r="H26" s="225"/>
      <c r="I26" s="225"/>
      <c r="J26" s="225"/>
    </row>
    <row r="27" spans="1:10" ht="23.25" customHeight="1">
      <c r="A27" s="206" t="s">
        <v>632</v>
      </c>
      <c r="B27" s="207">
        <v>13</v>
      </c>
      <c r="C27" s="208"/>
      <c r="D27" s="320">
        <v>549749</v>
      </c>
      <c r="E27" s="320">
        <v>1985975</v>
      </c>
      <c r="F27" s="224"/>
      <c r="G27" s="224"/>
      <c r="H27" s="225"/>
      <c r="I27" s="225"/>
      <c r="J27" s="225"/>
    </row>
    <row r="28" spans="1:10" ht="23.25" customHeight="1">
      <c r="A28" s="206" t="s">
        <v>633</v>
      </c>
      <c r="B28" s="207">
        <v>14</v>
      </c>
      <c r="C28" s="208"/>
      <c r="D28" s="320">
        <v>-349203946</v>
      </c>
      <c r="E28" s="320">
        <v>371875500</v>
      </c>
      <c r="F28" s="224"/>
      <c r="G28" s="224"/>
      <c r="H28" s="225"/>
      <c r="I28" s="225"/>
      <c r="J28" s="225"/>
    </row>
    <row r="29" spans="1:10" ht="23.25" customHeight="1">
      <c r="A29" s="206" t="s">
        <v>634</v>
      </c>
      <c r="B29" s="207">
        <v>15</v>
      </c>
      <c r="C29" s="208"/>
      <c r="D29" s="320">
        <v>24165736</v>
      </c>
      <c r="E29" s="320">
        <v>15185711</v>
      </c>
      <c r="F29" s="224"/>
      <c r="G29" s="224"/>
      <c r="H29" s="225"/>
      <c r="I29" s="225"/>
      <c r="J29" s="225"/>
    </row>
    <row r="30" spans="1:10" ht="23.25" customHeight="1">
      <c r="A30" s="206" t="s">
        <v>635</v>
      </c>
      <c r="B30" s="207">
        <v>16</v>
      </c>
      <c r="C30" s="208"/>
      <c r="D30" s="321"/>
      <c r="E30" s="320"/>
      <c r="F30" s="224"/>
      <c r="G30" s="224"/>
      <c r="H30" s="225"/>
      <c r="I30" s="225"/>
      <c r="J30" s="225"/>
    </row>
    <row r="31" spans="1:10" ht="23.25" customHeight="1">
      <c r="A31" s="206" t="s">
        <v>636</v>
      </c>
      <c r="B31" s="207">
        <v>17</v>
      </c>
      <c r="C31" s="208"/>
      <c r="D31" s="320">
        <v>48288138</v>
      </c>
      <c r="E31" s="320">
        <v>17900685</v>
      </c>
      <c r="F31" s="224"/>
      <c r="G31" s="224"/>
      <c r="H31" s="225"/>
      <c r="I31" s="225"/>
      <c r="J31" s="225"/>
    </row>
    <row r="32" spans="1:10" ht="23.25" customHeight="1">
      <c r="A32" s="206" t="s">
        <v>637</v>
      </c>
      <c r="B32" s="207">
        <v>18</v>
      </c>
      <c r="C32" s="208"/>
      <c r="D32" s="320"/>
      <c r="E32" s="322"/>
      <c r="F32" s="224"/>
      <c r="G32" s="224"/>
      <c r="H32" s="225"/>
      <c r="I32" s="225"/>
      <c r="J32" s="225"/>
    </row>
    <row r="33" spans="1:10" ht="23.25" customHeight="1">
      <c r="A33" s="209" t="s">
        <v>718</v>
      </c>
      <c r="B33" s="210">
        <v>19</v>
      </c>
      <c r="C33" s="211"/>
      <c r="D33" s="319">
        <f>D18+SUM(D19:D32)</f>
        <v>-38209970599</v>
      </c>
      <c r="E33" s="319">
        <v>7242854499</v>
      </c>
      <c r="F33" s="224"/>
      <c r="G33" s="224"/>
      <c r="H33" s="225"/>
      <c r="I33" s="225"/>
      <c r="J33" s="225"/>
    </row>
    <row r="34" spans="1:10" ht="23.25" customHeight="1">
      <c r="A34" s="212" t="s">
        <v>638</v>
      </c>
      <c r="B34" s="323" t="s">
        <v>56</v>
      </c>
      <c r="C34" s="208"/>
      <c r="D34" s="320"/>
      <c r="E34" s="320"/>
      <c r="F34" s="224"/>
      <c r="G34" s="224"/>
      <c r="H34" s="225"/>
      <c r="I34" s="225"/>
      <c r="J34" s="225"/>
    </row>
    <row r="35" spans="1:10" ht="23.25" customHeight="1">
      <c r="A35" s="206" t="s">
        <v>639</v>
      </c>
      <c r="B35" s="207">
        <v>31</v>
      </c>
      <c r="C35" s="208"/>
      <c r="D35" s="320">
        <v>8487853225</v>
      </c>
      <c r="E35" s="320">
        <v>15731367137</v>
      </c>
      <c r="F35" s="224"/>
      <c r="G35" s="224"/>
      <c r="H35" s="225"/>
      <c r="I35" s="225"/>
      <c r="J35" s="225"/>
    </row>
    <row r="36" spans="1:10" ht="23.25" customHeight="1">
      <c r="A36" s="206" t="s">
        <v>640</v>
      </c>
      <c r="B36" s="207">
        <v>32</v>
      </c>
      <c r="C36" s="208"/>
      <c r="D36" s="320">
        <v>-3838900807</v>
      </c>
      <c r="E36" s="324">
        <v>-3389965111</v>
      </c>
      <c r="F36" s="224"/>
      <c r="G36" s="224"/>
      <c r="H36" s="225"/>
      <c r="I36" s="225"/>
      <c r="J36" s="225"/>
    </row>
    <row r="37" spans="1:10" ht="23.25" customHeight="1">
      <c r="A37" s="206" t="s">
        <v>641</v>
      </c>
      <c r="B37" s="207">
        <v>33</v>
      </c>
      <c r="C37" s="208"/>
      <c r="D37" s="320"/>
      <c r="E37" s="324"/>
      <c r="F37" s="224"/>
      <c r="G37" s="224"/>
      <c r="H37" s="225"/>
      <c r="I37" s="225"/>
      <c r="J37" s="225"/>
    </row>
    <row r="38" spans="1:10" ht="23.25" customHeight="1">
      <c r="A38" s="206" t="s">
        <v>642</v>
      </c>
      <c r="B38" s="207">
        <v>34</v>
      </c>
      <c r="C38" s="208"/>
      <c r="D38" s="320"/>
      <c r="E38" s="324"/>
      <c r="F38" s="224"/>
      <c r="G38" s="224"/>
      <c r="H38" s="225"/>
      <c r="I38" s="225"/>
      <c r="J38" s="225"/>
    </row>
    <row r="39" spans="1:10" ht="23.25" customHeight="1">
      <c r="A39" s="206" t="s">
        <v>643</v>
      </c>
      <c r="B39" s="207">
        <v>35</v>
      </c>
      <c r="C39" s="208"/>
      <c r="D39" s="320"/>
      <c r="E39" s="322"/>
      <c r="F39" s="224"/>
      <c r="G39" s="224"/>
      <c r="H39" s="225"/>
      <c r="I39" s="225"/>
      <c r="J39" s="225"/>
    </row>
    <row r="40" spans="1:10" ht="23.25" customHeight="1">
      <c r="A40" s="209" t="s">
        <v>719</v>
      </c>
      <c r="B40" s="210">
        <v>30</v>
      </c>
      <c r="C40" s="211"/>
      <c r="D40" s="319">
        <v>4648952418</v>
      </c>
      <c r="E40" s="319">
        <v>12341402026</v>
      </c>
      <c r="F40" s="224"/>
      <c r="G40" s="224"/>
      <c r="H40" s="225"/>
      <c r="I40" s="225"/>
      <c r="J40" s="225"/>
    </row>
    <row r="41" spans="1:10" ht="31.5">
      <c r="A41" s="212" t="s">
        <v>644</v>
      </c>
      <c r="B41" s="207">
        <v>40</v>
      </c>
      <c r="C41" s="208"/>
      <c r="D41" s="319">
        <v>-33561018181</v>
      </c>
      <c r="E41" s="325">
        <v>26081119878</v>
      </c>
      <c r="F41" s="224"/>
      <c r="G41" s="224"/>
      <c r="H41" s="225"/>
      <c r="I41" s="225"/>
      <c r="J41" s="225"/>
    </row>
    <row r="42" spans="1:10" ht="23.25" customHeight="1">
      <c r="A42" s="212" t="s">
        <v>645</v>
      </c>
      <c r="B42" s="207">
        <v>50</v>
      </c>
      <c r="C42" s="213"/>
      <c r="D42" s="325">
        <v>37135122362</v>
      </c>
      <c r="E42" s="325">
        <v>11054002484</v>
      </c>
      <c r="F42" s="224"/>
      <c r="G42" s="224"/>
      <c r="H42" s="225"/>
      <c r="I42" s="225"/>
      <c r="J42" s="225"/>
    </row>
    <row r="43" spans="1:10" ht="23.25" customHeight="1">
      <c r="A43" s="206" t="s">
        <v>646</v>
      </c>
      <c r="B43" s="207">
        <v>51</v>
      </c>
      <c r="C43" s="208"/>
      <c r="D43" s="213">
        <v>37135122362</v>
      </c>
      <c r="E43" s="213">
        <v>11054002484</v>
      </c>
      <c r="F43" s="224"/>
      <c r="G43" s="224"/>
      <c r="H43" s="225"/>
      <c r="I43" s="225"/>
      <c r="J43" s="225"/>
    </row>
    <row r="44" spans="1:10" ht="23.25" customHeight="1">
      <c r="A44" s="206" t="s">
        <v>647</v>
      </c>
      <c r="B44" s="207">
        <v>52</v>
      </c>
      <c r="C44" s="213"/>
      <c r="D44" s="213">
        <v>34610406647</v>
      </c>
      <c r="E44" s="213">
        <v>6292265718</v>
      </c>
      <c r="F44" s="224"/>
      <c r="G44" s="224"/>
      <c r="H44" s="225"/>
      <c r="I44" s="225"/>
      <c r="J44" s="225"/>
    </row>
    <row r="45" spans="1:10" ht="23.25" customHeight="1">
      <c r="A45" s="206" t="s">
        <v>648</v>
      </c>
      <c r="B45" s="207">
        <v>52.1</v>
      </c>
      <c r="C45" s="213"/>
      <c r="D45" s="320"/>
      <c r="E45" s="320"/>
      <c r="F45" s="224"/>
      <c r="G45" s="224"/>
      <c r="H45" s="225"/>
      <c r="I45" s="225"/>
      <c r="J45" s="225"/>
    </row>
    <row r="46" spans="1:10" ht="23.25" customHeight="1">
      <c r="A46" s="214" t="s">
        <v>649</v>
      </c>
      <c r="B46" s="207">
        <v>53</v>
      </c>
      <c r="C46" s="215"/>
      <c r="D46" s="320">
        <v>1233989950</v>
      </c>
      <c r="E46" s="215">
        <v>33361268</v>
      </c>
      <c r="F46" s="224"/>
      <c r="G46" s="224"/>
      <c r="H46" s="225"/>
      <c r="I46" s="225"/>
      <c r="J46" s="225"/>
    </row>
    <row r="47" spans="1:10" ht="23.25" customHeight="1">
      <c r="A47" s="214" t="s">
        <v>650</v>
      </c>
      <c r="B47" s="207">
        <v>54</v>
      </c>
      <c r="C47" s="215"/>
      <c r="D47" s="320">
        <v>1290725765</v>
      </c>
      <c r="E47" s="213">
        <v>4728375498</v>
      </c>
      <c r="F47" s="224"/>
      <c r="G47" s="224"/>
      <c r="H47" s="225"/>
      <c r="I47" s="225"/>
      <c r="J47" s="225"/>
    </row>
    <row r="48" spans="1:10" ht="23.25" customHeight="1">
      <c r="A48" s="212" t="s">
        <v>651</v>
      </c>
      <c r="B48" s="207">
        <v>55</v>
      </c>
      <c r="C48" s="216"/>
      <c r="D48" s="325">
        <v>3574104181</v>
      </c>
      <c r="E48" s="325">
        <v>37135122362</v>
      </c>
      <c r="F48" s="224"/>
      <c r="G48" s="224"/>
      <c r="H48" s="225"/>
      <c r="I48" s="225"/>
      <c r="J48" s="225"/>
    </row>
    <row r="49" spans="1:10" ht="23.25" customHeight="1">
      <c r="A49" s="206" t="s">
        <v>652</v>
      </c>
      <c r="B49" s="207">
        <v>56</v>
      </c>
      <c r="C49" s="208"/>
      <c r="D49" s="213">
        <v>3574104181</v>
      </c>
      <c r="E49" s="320">
        <v>37135122362</v>
      </c>
      <c r="F49" s="224"/>
      <c r="G49" s="224"/>
      <c r="H49" s="225"/>
      <c r="I49" s="225"/>
      <c r="J49" s="225"/>
    </row>
    <row r="50" spans="1:10" ht="23.25" customHeight="1">
      <c r="A50" s="206" t="s">
        <v>647</v>
      </c>
      <c r="B50" s="207">
        <v>57</v>
      </c>
      <c r="C50" s="215"/>
      <c r="D50" s="326">
        <v>3379600234</v>
      </c>
      <c r="E50" s="320">
        <v>34610406647</v>
      </c>
      <c r="F50" s="224"/>
      <c r="G50" s="224"/>
      <c r="H50" s="225"/>
      <c r="I50" s="225"/>
      <c r="J50" s="225"/>
    </row>
    <row r="51" spans="1:10" ht="23.25" customHeight="1">
      <c r="A51" s="206" t="s">
        <v>648</v>
      </c>
      <c r="B51" s="207">
        <v>57.1</v>
      </c>
      <c r="C51" s="215"/>
      <c r="D51" s="326"/>
      <c r="E51" s="320"/>
      <c r="F51" s="224"/>
      <c r="G51" s="224"/>
      <c r="H51" s="225"/>
      <c r="I51" s="225"/>
      <c r="J51" s="225"/>
    </row>
    <row r="52" spans="1:10" ht="23.25" customHeight="1">
      <c r="A52" s="206" t="s">
        <v>649</v>
      </c>
      <c r="B52" s="207">
        <v>58</v>
      </c>
      <c r="C52" s="215"/>
      <c r="D52" s="327">
        <v>194503947</v>
      </c>
      <c r="E52" s="320">
        <v>1233989950</v>
      </c>
      <c r="F52" s="224"/>
      <c r="G52" s="224"/>
      <c r="H52" s="225"/>
      <c r="I52" s="225"/>
      <c r="J52" s="225"/>
    </row>
    <row r="53" spans="1:10" ht="23.25" customHeight="1">
      <c r="A53" s="214" t="s">
        <v>650</v>
      </c>
      <c r="B53" s="207">
        <v>59</v>
      </c>
      <c r="C53" s="215"/>
      <c r="D53" s="328"/>
      <c r="E53" s="215">
        <v>1290725765</v>
      </c>
      <c r="F53" s="224"/>
      <c r="G53" s="224"/>
      <c r="H53" s="225"/>
      <c r="I53" s="225"/>
      <c r="J53" s="225"/>
    </row>
    <row r="54" spans="1:10" ht="23.25" customHeight="1">
      <c r="A54" s="212" t="s">
        <v>653</v>
      </c>
      <c r="B54" s="207">
        <v>60</v>
      </c>
      <c r="C54" s="213"/>
      <c r="D54" s="329">
        <v>-33561018181</v>
      </c>
      <c r="E54" s="325">
        <v>26081119878</v>
      </c>
      <c r="F54" s="224"/>
      <c r="G54" s="224"/>
      <c r="H54" s="225"/>
      <c r="I54" s="225"/>
      <c r="J54" s="225"/>
    </row>
    <row r="55" spans="1:10" ht="23.25" customHeight="1">
      <c r="A55" s="212" t="s">
        <v>654</v>
      </c>
      <c r="B55" s="207">
        <v>80</v>
      </c>
      <c r="C55" s="208"/>
      <c r="D55" s="217"/>
      <c r="E55" s="218"/>
      <c r="G55" s="225"/>
      <c r="H55" s="225"/>
    </row>
    <row r="56" spans="1:10" ht="29.25" customHeight="1">
      <c r="A56" s="205"/>
      <c r="B56" s="205"/>
      <c r="C56" s="205"/>
      <c r="D56" s="330"/>
      <c r="E56" s="205"/>
      <c r="G56" s="225"/>
      <c r="H56" s="225"/>
    </row>
    <row r="57" spans="1:10">
      <c r="A57" s="226"/>
      <c r="B57" s="227"/>
      <c r="C57" s="227"/>
      <c r="D57" s="228"/>
      <c r="E57" s="228"/>
    </row>
    <row r="58" spans="1:10">
      <c r="A58" s="229" t="s">
        <v>176</v>
      </c>
      <c r="B58" s="230"/>
      <c r="C58" s="231" t="s">
        <v>177</v>
      </c>
      <c r="D58" s="231"/>
      <c r="E58" s="221"/>
      <c r="F58" s="222"/>
    </row>
    <row r="59" spans="1:10">
      <c r="A59" s="232" t="s">
        <v>178</v>
      </c>
      <c r="B59" s="230"/>
      <c r="C59" s="233" t="s">
        <v>179</v>
      </c>
      <c r="D59" s="233"/>
      <c r="E59" s="221"/>
      <c r="F59" s="222"/>
    </row>
    <row r="60" spans="1:10">
      <c r="A60" s="234"/>
      <c r="B60" s="230"/>
      <c r="C60" s="235"/>
      <c r="D60" s="235"/>
      <c r="E60" s="235"/>
    </row>
    <row r="61" spans="1:10">
      <c r="A61" s="234"/>
      <c r="B61" s="230"/>
      <c r="C61" s="235"/>
      <c r="D61" s="235"/>
      <c r="E61" s="235"/>
    </row>
    <row r="62" spans="1:10">
      <c r="A62" s="234"/>
      <c r="B62" s="230"/>
      <c r="C62" s="235"/>
      <c r="D62" s="235"/>
      <c r="E62" s="235"/>
    </row>
    <row r="63" spans="1:10">
      <c r="A63" s="234"/>
      <c r="B63" s="230"/>
      <c r="C63" s="235"/>
      <c r="D63" s="235"/>
      <c r="E63" s="235"/>
    </row>
    <row r="64" spans="1:10">
      <c r="A64" s="234"/>
      <c r="B64" s="230"/>
      <c r="C64" s="235"/>
      <c r="D64" s="235"/>
      <c r="E64" s="235"/>
    </row>
    <row r="65" spans="1:16">
      <c r="A65" s="234"/>
      <c r="B65" s="230"/>
      <c r="C65" s="235"/>
      <c r="D65" s="235"/>
      <c r="E65" s="235"/>
    </row>
    <row r="66" spans="1:16">
      <c r="A66" s="236"/>
      <c r="B66" s="237"/>
      <c r="C66" s="238"/>
      <c r="D66" s="236"/>
      <c r="E66" s="238"/>
    </row>
    <row r="67" spans="1:16">
      <c r="A67" s="229" t="s">
        <v>238</v>
      </c>
      <c r="B67" s="230"/>
      <c r="C67" s="239" t="s">
        <v>450</v>
      </c>
      <c r="D67" s="231"/>
    </row>
    <row r="68" spans="1:16" s="350" customFormat="1">
      <c r="A68" s="346" t="s">
        <v>599</v>
      </c>
      <c r="B68" s="250"/>
      <c r="C68" s="347"/>
      <c r="D68" s="347"/>
      <c r="E68" s="348"/>
      <c r="F68" s="349"/>
      <c r="G68" s="349"/>
      <c r="H68" s="250"/>
      <c r="I68" s="250"/>
      <c r="J68" s="250"/>
      <c r="K68" s="250"/>
      <c r="L68" s="250"/>
      <c r="M68" s="250"/>
      <c r="N68" s="250"/>
      <c r="O68" s="250"/>
      <c r="P68" s="250"/>
    </row>
    <row r="69" spans="1:16" s="350" customFormat="1">
      <c r="A69" s="250" t="s">
        <v>239</v>
      </c>
      <c r="B69" s="250"/>
      <c r="C69" s="347"/>
      <c r="D69" s="347"/>
      <c r="E69" s="347"/>
      <c r="F69" s="349"/>
      <c r="G69" s="349"/>
      <c r="H69" s="250"/>
      <c r="I69" s="250"/>
      <c r="J69" s="250"/>
      <c r="K69" s="250"/>
      <c r="L69" s="250"/>
      <c r="M69" s="250"/>
      <c r="N69" s="250"/>
      <c r="O69" s="250"/>
      <c r="P69" s="250"/>
    </row>
    <row r="70" spans="1:16">
      <c r="A70" s="240"/>
      <c r="B70" s="227"/>
      <c r="E70" s="241"/>
    </row>
    <row r="71" spans="1:16">
      <c r="A71" s="240"/>
      <c r="B71" s="227"/>
      <c r="E71" s="241"/>
    </row>
    <row r="72" spans="1:16">
      <c r="A72" s="507"/>
      <c r="B72" s="507"/>
      <c r="C72" s="242"/>
      <c r="D72" s="507"/>
      <c r="E72" s="507"/>
    </row>
    <row r="73" spans="1:16">
      <c r="A73" s="508"/>
      <c r="B73" s="508"/>
      <c r="C73" s="243"/>
      <c r="D73" s="508"/>
      <c r="E73" s="508"/>
    </row>
    <row r="74" spans="1:16">
      <c r="A74" s="503"/>
      <c r="B74" s="503"/>
      <c r="C74" s="244"/>
      <c r="D74" s="504"/>
      <c r="E74" s="504"/>
    </row>
  </sheetData>
  <mergeCells count="14">
    <mergeCell ref="B8:E8"/>
    <mergeCell ref="A1:E1"/>
    <mergeCell ref="A2:E2"/>
    <mergeCell ref="A3:E4"/>
    <mergeCell ref="A5:E5"/>
    <mergeCell ref="B7:E7"/>
    <mergeCell ref="A74:B74"/>
    <mergeCell ref="D74:E74"/>
    <mergeCell ref="B9:E9"/>
    <mergeCell ref="B10:E10"/>
    <mergeCell ref="A72:B72"/>
    <mergeCell ref="D72:E72"/>
    <mergeCell ref="A73:B73"/>
    <mergeCell ref="D73:E73"/>
  </mergeCells>
  <pageMargins left="0.7" right="0.7" top="0.75" bottom="0.75" header="0.3" footer="0.3"/>
  <pageSetup paperSize="9" scale="74"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63"/>
  <sheetViews>
    <sheetView view="pageBreakPreview" zoomScaleNormal="100" zoomScaleSheetLayoutView="100" workbookViewId="0">
      <selection activeCell="A61" sqref="A61:XFD62"/>
    </sheetView>
  </sheetViews>
  <sheetFormatPr defaultColWidth="9.140625" defaultRowHeight="10.5"/>
  <cols>
    <col min="1" max="1" width="49.28515625" style="250" customWidth="1"/>
    <col min="2" max="2" width="14.28515625" style="250" customWidth="1"/>
    <col min="3" max="3" width="9.140625" style="250"/>
    <col min="4" max="4" width="21.5703125" style="332" customWidth="1"/>
    <col min="5" max="5" width="22.140625" style="332" customWidth="1"/>
    <col min="6" max="6" width="20.42578125" style="332" customWidth="1"/>
    <col min="7" max="7" width="18.42578125" style="332" customWidth="1"/>
    <col min="8" max="8" width="19.7109375" style="250" customWidth="1"/>
    <col min="9" max="9" width="12.85546875" style="250" customWidth="1"/>
    <col min="10" max="10" width="14.7109375" style="250" customWidth="1"/>
    <col min="11" max="12" width="12.85546875" style="250" customWidth="1"/>
    <col min="13" max="13" width="17.5703125" style="250" customWidth="1"/>
    <col min="14" max="14" width="17.5703125" style="250" bestFit="1" customWidth="1"/>
    <col min="15" max="15" width="21.140625" style="250" customWidth="1"/>
    <col min="16" max="16" width="13.42578125" style="250" bestFit="1" customWidth="1"/>
    <col min="17" max="16384" width="9.140625" style="250"/>
  </cols>
  <sheetData>
    <row r="1" spans="1:19" ht="23.25" customHeight="1">
      <c r="A1" s="519" t="s">
        <v>235</v>
      </c>
      <c r="B1" s="519"/>
      <c r="C1" s="519"/>
      <c r="D1" s="519"/>
      <c r="E1" s="519"/>
      <c r="F1" s="519"/>
      <c r="G1" s="519"/>
    </row>
    <row r="2" spans="1:19" ht="27.75" customHeight="1">
      <c r="A2" s="520" t="s">
        <v>171</v>
      </c>
      <c r="B2" s="520"/>
      <c r="C2" s="520"/>
      <c r="D2" s="520"/>
      <c r="E2" s="520"/>
      <c r="F2" s="520"/>
      <c r="G2" s="520"/>
    </row>
    <row r="3" spans="1:19">
      <c r="A3" s="521" t="s">
        <v>172</v>
      </c>
      <c r="B3" s="521"/>
      <c r="C3" s="521"/>
      <c r="D3" s="521"/>
      <c r="E3" s="521"/>
      <c r="F3" s="521"/>
      <c r="G3" s="521"/>
    </row>
    <row r="4" spans="1:19" ht="18.75" customHeight="1">
      <c r="A4" s="521"/>
      <c r="B4" s="521"/>
      <c r="C4" s="521"/>
      <c r="D4" s="521"/>
      <c r="E4" s="521"/>
      <c r="F4" s="521"/>
      <c r="G4" s="521"/>
    </row>
    <row r="5" spans="1:19">
      <c r="A5" s="522" t="str">
        <f>'ngay thang'!B10</f>
        <v>Quý 4 năm 2023/Quarter 4 2023</v>
      </c>
      <c r="B5" s="522"/>
      <c r="C5" s="522"/>
      <c r="D5" s="522"/>
      <c r="E5" s="522"/>
      <c r="F5" s="522"/>
      <c r="G5" s="522"/>
    </row>
    <row r="6" spans="1:19">
      <c r="A6" s="331"/>
      <c r="B6" s="331"/>
      <c r="C6" s="331"/>
      <c r="D6" s="331"/>
      <c r="E6" s="331"/>
      <c r="F6" s="331"/>
    </row>
    <row r="7" spans="1:19" ht="30" customHeight="1">
      <c r="A7" s="333" t="s">
        <v>662</v>
      </c>
      <c r="B7" s="518" t="s">
        <v>663</v>
      </c>
      <c r="C7" s="518"/>
      <c r="D7" s="518"/>
      <c r="E7" s="518"/>
      <c r="F7" s="334"/>
      <c r="G7" s="334"/>
    </row>
    <row r="8" spans="1:19" ht="30" customHeight="1">
      <c r="A8" s="335" t="s">
        <v>664</v>
      </c>
      <c r="B8" s="517" t="s">
        <v>665</v>
      </c>
      <c r="C8" s="517"/>
      <c r="D8" s="517"/>
      <c r="E8" s="517"/>
      <c r="F8" s="336"/>
      <c r="G8" s="336"/>
    </row>
    <row r="9" spans="1:19" ht="30" customHeight="1">
      <c r="A9" s="333" t="s">
        <v>666</v>
      </c>
      <c r="B9" s="518" t="s">
        <v>667</v>
      </c>
      <c r="C9" s="518"/>
      <c r="D9" s="518"/>
      <c r="E9" s="518"/>
      <c r="F9" s="334"/>
      <c r="G9" s="334"/>
    </row>
    <row r="10" spans="1:19" ht="30" customHeight="1">
      <c r="A10" s="335" t="s">
        <v>668</v>
      </c>
      <c r="B10" s="517" t="str">
        <f>'ngay thang'!B14</f>
        <v>Ngày 12 tháng 01 năm 2024
12 Jan 2024</v>
      </c>
      <c r="C10" s="517"/>
      <c r="D10" s="517"/>
      <c r="E10" s="517"/>
      <c r="F10" s="336"/>
      <c r="G10" s="336"/>
    </row>
    <row r="12" spans="1:19" ht="33.75" customHeight="1">
      <c r="A12" s="515" t="s">
        <v>173</v>
      </c>
      <c r="B12" s="515" t="s">
        <v>174</v>
      </c>
      <c r="C12" s="515" t="s">
        <v>175</v>
      </c>
      <c r="D12" s="513" t="s">
        <v>690</v>
      </c>
      <c r="E12" s="514"/>
      <c r="F12" s="513" t="s">
        <v>612</v>
      </c>
      <c r="G12" s="514"/>
    </row>
    <row r="13" spans="1:19" ht="53.25" customHeight="1">
      <c r="A13" s="516"/>
      <c r="B13" s="516"/>
      <c r="C13" s="516"/>
      <c r="D13" s="337" t="s">
        <v>290</v>
      </c>
      <c r="E13" s="337" t="s">
        <v>291</v>
      </c>
      <c r="F13" s="337" t="s">
        <v>292</v>
      </c>
      <c r="G13" s="337" t="s">
        <v>293</v>
      </c>
      <c r="Q13" s="251"/>
      <c r="R13" s="251"/>
      <c r="S13" s="251"/>
    </row>
    <row r="14" spans="1:19" ht="21">
      <c r="A14" s="338" t="s">
        <v>294</v>
      </c>
      <c r="B14" s="249" t="s">
        <v>16</v>
      </c>
      <c r="C14" s="249"/>
      <c r="D14" s="339">
        <v>419548381</v>
      </c>
      <c r="E14" s="339">
        <v>12256863889</v>
      </c>
      <c r="F14" s="339">
        <v>916062929</v>
      </c>
      <c r="G14" s="339">
        <v>-937959988</v>
      </c>
      <c r="J14" s="251"/>
      <c r="K14" s="251"/>
      <c r="L14" s="251"/>
      <c r="M14" s="251"/>
      <c r="N14" s="251"/>
      <c r="O14" s="251"/>
      <c r="P14" s="251"/>
      <c r="Q14" s="252"/>
    </row>
    <row r="15" spans="1:19" ht="21">
      <c r="A15" s="247" t="s">
        <v>295</v>
      </c>
      <c r="B15" s="249" t="s">
        <v>17</v>
      </c>
      <c r="C15" s="249"/>
      <c r="D15" s="340">
        <v>169000000</v>
      </c>
      <c r="E15" s="340">
        <v>1219586301</v>
      </c>
      <c r="F15" s="340">
        <v>208410356</v>
      </c>
      <c r="G15" s="340">
        <v>208410356</v>
      </c>
      <c r="H15" s="341"/>
      <c r="I15" s="251"/>
      <c r="J15" s="251"/>
      <c r="K15" s="251"/>
      <c r="L15" s="251"/>
      <c r="M15" s="251"/>
      <c r="N15" s="251"/>
      <c r="O15" s="251"/>
      <c r="P15" s="251"/>
      <c r="Q15" s="252"/>
    </row>
    <row r="16" spans="1:19" ht="21">
      <c r="A16" s="247" t="s">
        <v>296</v>
      </c>
      <c r="B16" s="249" t="s">
        <v>18</v>
      </c>
      <c r="C16" s="249"/>
      <c r="D16" s="340">
        <v>11592781</v>
      </c>
      <c r="E16" s="340">
        <v>223490264</v>
      </c>
      <c r="F16" s="340">
        <v>195712154</v>
      </c>
      <c r="G16" s="340">
        <v>339664237</v>
      </c>
      <c r="H16" s="341"/>
      <c r="I16" s="251"/>
      <c r="J16" s="251"/>
      <c r="K16" s="251"/>
      <c r="L16" s="251"/>
      <c r="M16" s="251"/>
      <c r="N16" s="251"/>
      <c r="O16" s="251"/>
      <c r="P16" s="251"/>
      <c r="Q16" s="252"/>
    </row>
    <row r="17" spans="1:19" ht="21">
      <c r="A17" s="247" t="s">
        <v>297</v>
      </c>
      <c r="B17" s="249" t="s">
        <v>27</v>
      </c>
      <c r="C17" s="249"/>
      <c r="D17" s="340">
        <v>-2257705972</v>
      </c>
      <c r="E17" s="340">
        <v>7379453516</v>
      </c>
      <c r="F17" s="340">
        <v>-842542698</v>
      </c>
      <c r="G17" s="340">
        <v>-2413920942</v>
      </c>
      <c r="H17" s="341"/>
      <c r="I17" s="251"/>
      <c r="J17" s="251"/>
      <c r="K17" s="251"/>
      <c r="L17" s="251"/>
      <c r="M17" s="251"/>
      <c r="N17" s="251"/>
      <c r="O17" s="251"/>
      <c r="P17" s="251"/>
      <c r="Q17" s="252"/>
    </row>
    <row r="18" spans="1:19" ht="43.5" customHeight="1">
      <c r="A18" s="247" t="s">
        <v>298</v>
      </c>
      <c r="B18" s="249" t="s">
        <v>28</v>
      </c>
      <c r="C18" s="249"/>
      <c r="D18" s="340">
        <v>2496661572</v>
      </c>
      <c r="E18" s="340">
        <v>3434333808</v>
      </c>
      <c r="F18" s="340">
        <v>1354483117</v>
      </c>
      <c r="G18" s="340">
        <v>927886361</v>
      </c>
      <c r="J18" s="251"/>
      <c r="K18" s="251"/>
      <c r="L18" s="251"/>
      <c r="M18" s="251"/>
      <c r="N18" s="251"/>
      <c r="O18" s="251"/>
      <c r="P18" s="251"/>
      <c r="Q18" s="252"/>
    </row>
    <row r="19" spans="1:19" ht="21">
      <c r="A19" s="247" t="s">
        <v>299</v>
      </c>
      <c r="B19" s="249" t="s">
        <v>29</v>
      </c>
      <c r="C19" s="249"/>
      <c r="D19" s="340"/>
      <c r="E19" s="340"/>
      <c r="F19" s="340"/>
      <c r="G19" s="340"/>
      <c r="J19" s="251"/>
      <c r="K19" s="251"/>
      <c r="L19" s="251"/>
      <c r="M19" s="251"/>
      <c r="N19" s="251"/>
      <c r="O19" s="251"/>
      <c r="P19" s="251"/>
      <c r="Q19" s="252"/>
    </row>
    <row r="20" spans="1:19" ht="40.5" customHeight="1">
      <c r="A20" s="247" t="s">
        <v>300</v>
      </c>
      <c r="B20" s="249" t="s">
        <v>30</v>
      </c>
      <c r="C20" s="249"/>
      <c r="D20" s="340"/>
      <c r="E20" s="340"/>
      <c r="F20" s="340"/>
      <c r="G20" s="340"/>
      <c r="J20" s="251"/>
      <c r="K20" s="251"/>
      <c r="L20" s="251"/>
      <c r="M20" s="251"/>
      <c r="N20" s="251"/>
      <c r="O20" s="251"/>
      <c r="P20" s="251"/>
      <c r="Q20" s="252"/>
    </row>
    <row r="21" spans="1:19" ht="21">
      <c r="A21" s="247" t="s">
        <v>301</v>
      </c>
      <c r="B21" s="249" t="s">
        <v>31</v>
      </c>
      <c r="C21" s="249"/>
      <c r="D21" s="340"/>
      <c r="E21" s="340"/>
      <c r="F21" s="340"/>
      <c r="G21" s="340"/>
      <c r="J21" s="251"/>
      <c r="K21" s="251"/>
      <c r="L21" s="251"/>
      <c r="M21" s="251"/>
      <c r="N21" s="251"/>
      <c r="O21" s="251"/>
      <c r="P21" s="251"/>
      <c r="Q21" s="252"/>
    </row>
    <row r="22" spans="1:19" ht="42">
      <c r="A22" s="247" t="s">
        <v>302</v>
      </c>
      <c r="B22" s="249" t="s">
        <v>32</v>
      </c>
      <c r="C22" s="249"/>
      <c r="D22" s="340"/>
      <c r="E22" s="340"/>
      <c r="F22" s="340"/>
      <c r="G22" s="340"/>
      <c r="J22" s="251"/>
      <c r="K22" s="251"/>
      <c r="L22" s="251"/>
      <c r="M22" s="251"/>
      <c r="N22" s="251"/>
      <c r="O22" s="251"/>
      <c r="P22" s="251"/>
      <c r="Q22" s="252"/>
    </row>
    <row r="23" spans="1:19" ht="21">
      <c r="A23" s="338" t="s">
        <v>303</v>
      </c>
      <c r="B23" s="249" t="s">
        <v>26</v>
      </c>
      <c r="C23" s="249"/>
      <c r="D23" s="339">
        <v>123320939</v>
      </c>
      <c r="E23" s="339">
        <v>482549139</v>
      </c>
      <c r="F23" s="339">
        <v>175431332</v>
      </c>
      <c r="G23" s="339">
        <v>241038904</v>
      </c>
      <c r="J23" s="251"/>
      <c r="K23" s="251"/>
      <c r="L23" s="251"/>
      <c r="M23" s="251"/>
      <c r="N23" s="251"/>
      <c r="O23" s="251"/>
      <c r="P23" s="251"/>
      <c r="Q23" s="252"/>
    </row>
    <row r="24" spans="1:19" ht="21">
      <c r="A24" s="247" t="s">
        <v>304</v>
      </c>
      <c r="B24" s="249" t="s">
        <v>25</v>
      </c>
      <c r="C24" s="249"/>
      <c r="D24" s="342">
        <v>123320939</v>
      </c>
      <c r="E24" s="342">
        <v>482549139</v>
      </c>
      <c r="F24" s="342">
        <v>175431332</v>
      </c>
      <c r="G24" s="342">
        <v>241038904</v>
      </c>
      <c r="I24" s="251"/>
      <c r="J24" s="251"/>
      <c r="K24" s="251"/>
      <c r="L24" s="251"/>
      <c r="M24" s="251"/>
      <c r="N24" s="251"/>
      <c r="O24" s="251"/>
      <c r="P24" s="251"/>
      <c r="Q24" s="252"/>
    </row>
    <row r="25" spans="1:19" ht="31.5">
      <c r="A25" s="247" t="s">
        <v>305</v>
      </c>
      <c r="B25" s="249" t="s">
        <v>24</v>
      </c>
      <c r="C25" s="249"/>
      <c r="D25" s="340"/>
      <c r="E25" s="340"/>
      <c r="F25" s="340"/>
      <c r="G25" s="340"/>
      <c r="J25" s="251"/>
      <c r="K25" s="251"/>
      <c r="L25" s="251"/>
      <c r="M25" s="251"/>
      <c r="N25" s="251"/>
      <c r="O25" s="251"/>
      <c r="P25" s="251"/>
      <c r="Q25" s="252"/>
    </row>
    <row r="26" spans="1:19" ht="25.5" customHeight="1">
      <c r="A26" s="247" t="s">
        <v>306</v>
      </c>
      <c r="B26" s="249" t="s">
        <v>23</v>
      </c>
      <c r="C26" s="249"/>
      <c r="D26" s="340"/>
      <c r="E26" s="340"/>
      <c r="F26" s="340"/>
      <c r="G26" s="340"/>
      <c r="J26" s="251"/>
      <c r="K26" s="251"/>
      <c r="L26" s="251"/>
      <c r="M26" s="251"/>
      <c r="N26" s="251"/>
      <c r="O26" s="251"/>
      <c r="P26" s="251"/>
      <c r="Q26" s="252"/>
    </row>
    <row r="27" spans="1:19" ht="31.5">
      <c r="A27" s="247" t="s">
        <v>307</v>
      </c>
      <c r="B27" s="249" t="s">
        <v>22</v>
      </c>
      <c r="C27" s="249"/>
      <c r="D27" s="340"/>
      <c r="E27" s="340"/>
      <c r="F27" s="340"/>
      <c r="G27" s="340"/>
      <c r="J27" s="251"/>
      <c r="K27" s="251"/>
      <c r="L27" s="251"/>
      <c r="M27" s="251"/>
      <c r="N27" s="251"/>
      <c r="O27" s="251"/>
      <c r="P27" s="251"/>
      <c r="Q27" s="252"/>
    </row>
    <row r="28" spans="1:19" ht="21">
      <c r="A28" s="247" t="s">
        <v>308</v>
      </c>
      <c r="B28" s="249" t="s">
        <v>33</v>
      </c>
      <c r="C28" s="249"/>
      <c r="D28" s="340"/>
      <c r="E28" s="340"/>
      <c r="F28" s="340"/>
      <c r="G28" s="340"/>
      <c r="J28" s="251"/>
      <c r="K28" s="251"/>
      <c r="L28" s="251"/>
      <c r="M28" s="251"/>
      <c r="N28" s="251"/>
      <c r="O28" s="251"/>
      <c r="P28" s="251"/>
      <c r="Q28" s="252"/>
    </row>
    <row r="29" spans="1:19" ht="21">
      <c r="A29" s="338" t="s">
        <v>309</v>
      </c>
      <c r="B29" s="343" t="s">
        <v>34</v>
      </c>
      <c r="C29" s="343"/>
      <c r="D29" s="339">
        <v>514018516</v>
      </c>
      <c r="E29" s="339">
        <v>1915378495</v>
      </c>
      <c r="F29" s="339">
        <v>398705798</v>
      </c>
      <c r="G29" s="339">
        <v>651325229</v>
      </c>
      <c r="J29" s="251"/>
      <c r="K29" s="251"/>
      <c r="L29" s="251"/>
      <c r="M29" s="251"/>
      <c r="N29" s="251"/>
      <c r="O29" s="251"/>
      <c r="P29" s="251"/>
      <c r="Q29" s="252"/>
    </row>
    <row r="30" spans="1:19" ht="21">
      <c r="A30" s="247" t="s">
        <v>310</v>
      </c>
      <c r="B30" s="249" t="s">
        <v>35</v>
      </c>
      <c r="C30" s="249"/>
      <c r="D30" s="340">
        <v>231694681</v>
      </c>
      <c r="E30" s="340">
        <v>754796649</v>
      </c>
      <c r="F30" s="340">
        <v>152788191</v>
      </c>
      <c r="G30" s="340">
        <v>250631090</v>
      </c>
      <c r="I30" s="341"/>
      <c r="J30" s="251"/>
      <c r="K30" s="251"/>
      <c r="L30" s="251"/>
      <c r="M30" s="251"/>
      <c r="N30" s="251"/>
      <c r="O30" s="251"/>
      <c r="P30" s="251"/>
      <c r="Q30" s="252"/>
    </row>
    <row r="31" spans="1:19" ht="21">
      <c r="A31" s="247" t="s">
        <v>311</v>
      </c>
      <c r="B31" s="249" t="s">
        <v>36</v>
      </c>
      <c r="C31" s="249"/>
      <c r="D31" s="340">
        <v>108499173</v>
      </c>
      <c r="E31" s="340">
        <v>397254125</v>
      </c>
      <c r="F31" s="340">
        <v>61411757</v>
      </c>
      <c r="G31" s="340">
        <v>100397513</v>
      </c>
      <c r="I31" s="341"/>
      <c r="J31" s="251"/>
      <c r="K31" s="251"/>
      <c r="L31" s="251"/>
      <c r="M31" s="251"/>
      <c r="N31" s="251"/>
      <c r="O31" s="251"/>
      <c r="P31" s="251"/>
      <c r="Q31" s="252"/>
      <c r="R31" s="251">
        <v>0</v>
      </c>
      <c r="S31" s="251">
        <v>0</v>
      </c>
    </row>
    <row r="32" spans="1:19" ht="21">
      <c r="A32" s="247" t="s">
        <v>312</v>
      </c>
      <c r="B32" s="249" t="s">
        <v>37</v>
      </c>
      <c r="C32" s="249"/>
      <c r="D32" s="340">
        <v>16500000</v>
      </c>
      <c r="E32" s="340">
        <v>66000000</v>
      </c>
      <c r="F32" s="340">
        <v>16500000</v>
      </c>
      <c r="G32" s="340">
        <v>27145158</v>
      </c>
      <c r="J32" s="251"/>
      <c r="K32" s="251"/>
      <c r="L32" s="251"/>
      <c r="M32" s="251"/>
      <c r="N32" s="251"/>
      <c r="O32" s="251"/>
      <c r="P32" s="251"/>
      <c r="Q32" s="252"/>
    </row>
    <row r="33" spans="1:17" ht="21">
      <c r="A33" s="247" t="s">
        <v>313</v>
      </c>
      <c r="B33" s="249" t="s">
        <v>38</v>
      </c>
      <c r="C33" s="249"/>
      <c r="D33" s="340">
        <v>49500000</v>
      </c>
      <c r="E33" s="340">
        <v>198000000</v>
      </c>
      <c r="F33" s="340">
        <v>49500000</v>
      </c>
      <c r="G33" s="340">
        <v>81435483</v>
      </c>
      <c r="J33" s="251"/>
      <c r="K33" s="251"/>
      <c r="L33" s="251"/>
      <c r="M33" s="251"/>
      <c r="N33" s="251"/>
      <c r="O33" s="251"/>
      <c r="P33" s="251"/>
      <c r="Q33" s="252"/>
    </row>
    <row r="34" spans="1:17" ht="21">
      <c r="A34" s="274" t="s">
        <v>314</v>
      </c>
      <c r="B34" s="249" t="s">
        <v>39</v>
      </c>
      <c r="C34" s="249"/>
      <c r="D34" s="340">
        <v>39600000</v>
      </c>
      <c r="E34" s="340">
        <v>158400000</v>
      </c>
      <c r="F34" s="340">
        <v>39600000</v>
      </c>
      <c r="G34" s="340">
        <v>59612903</v>
      </c>
      <c r="J34" s="251"/>
      <c r="K34" s="251"/>
      <c r="L34" s="251"/>
      <c r="M34" s="251"/>
      <c r="N34" s="251"/>
      <c r="O34" s="251"/>
      <c r="P34" s="251"/>
      <c r="Q34" s="252"/>
    </row>
    <row r="35" spans="1:17" ht="21">
      <c r="A35" s="247" t="s">
        <v>324</v>
      </c>
      <c r="B35" s="249">
        <v>20.6</v>
      </c>
      <c r="C35" s="249"/>
      <c r="D35" s="340">
        <v>45000000</v>
      </c>
      <c r="E35" s="340">
        <v>180000000</v>
      </c>
      <c r="F35" s="340">
        <v>45000000</v>
      </c>
      <c r="G35" s="340">
        <v>74032259</v>
      </c>
      <c r="J35" s="251"/>
      <c r="K35" s="251"/>
      <c r="L35" s="251"/>
      <c r="M35" s="251"/>
      <c r="N35" s="251"/>
      <c r="O35" s="251"/>
      <c r="P35" s="251"/>
      <c r="Q35" s="252"/>
    </row>
    <row r="36" spans="1:17" ht="21">
      <c r="A36" s="247" t="s">
        <v>444</v>
      </c>
      <c r="B36" s="249">
        <v>20.7</v>
      </c>
      <c r="C36" s="249"/>
      <c r="D36" s="340"/>
      <c r="E36" s="340">
        <v>44039623</v>
      </c>
      <c r="F36" s="340"/>
      <c r="G36" s="340"/>
      <c r="J36" s="251"/>
      <c r="K36" s="251"/>
      <c r="L36" s="251"/>
      <c r="M36" s="251"/>
      <c r="N36" s="251"/>
      <c r="O36" s="251"/>
      <c r="P36" s="251"/>
      <c r="Q36" s="252"/>
    </row>
    <row r="37" spans="1:17" ht="26.25" customHeight="1">
      <c r="A37" s="247" t="s">
        <v>445</v>
      </c>
      <c r="B37" s="249">
        <v>20.8</v>
      </c>
      <c r="C37" s="249"/>
      <c r="D37" s="340">
        <v>21872806</v>
      </c>
      <c r="E37" s="340">
        <v>103718000</v>
      </c>
      <c r="F37" s="340">
        <v>33509946</v>
      </c>
      <c r="G37" s="340">
        <v>55000000</v>
      </c>
      <c r="J37" s="251"/>
      <c r="K37" s="251"/>
      <c r="L37" s="251"/>
      <c r="M37" s="251"/>
      <c r="N37" s="251"/>
      <c r="O37" s="251"/>
      <c r="P37" s="251"/>
      <c r="Q37" s="252"/>
    </row>
    <row r="38" spans="1:17" ht="21">
      <c r="A38" s="247" t="s">
        <v>446</v>
      </c>
      <c r="B38" s="249">
        <v>20.9</v>
      </c>
      <c r="C38" s="249"/>
      <c r="D38" s="340"/>
      <c r="E38" s="340"/>
      <c r="F38" s="340"/>
      <c r="G38" s="340"/>
      <c r="J38" s="251"/>
      <c r="K38" s="251"/>
      <c r="L38" s="251"/>
      <c r="M38" s="251"/>
      <c r="N38" s="251"/>
      <c r="O38" s="251"/>
      <c r="P38" s="251"/>
      <c r="Q38" s="252"/>
    </row>
    <row r="39" spans="1:17" ht="21">
      <c r="A39" s="247" t="s">
        <v>447</v>
      </c>
      <c r="B39" s="344">
        <v>20.100000000000001</v>
      </c>
      <c r="C39" s="249"/>
      <c r="D39" s="340">
        <v>1351856</v>
      </c>
      <c r="E39" s="340">
        <v>13170098</v>
      </c>
      <c r="F39" s="340">
        <v>395904</v>
      </c>
      <c r="G39" s="340">
        <v>3070823</v>
      </c>
      <c r="J39" s="251"/>
      <c r="K39" s="251"/>
      <c r="L39" s="251"/>
      <c r="M39" s="251"/>
      <c r="N39" s="251"/>
      <c r="O39" s="251"/>
      <c r="P39" s="251"/>
      <c r="Q39" s="252"/>
    </row>
    <row r="40" spans="1:17" ht="38.25" customHeight="1">
      <c r="A40" s="338" t="s">
        <v>315</v>
      </c>
      <c r="B40" s="345" t="s">
        <v>40</v>
      </c>
      <c r="C40" s="343"/>
      <c r="D40" s="339">
        <v>-217791074</v>
      </c>
      <c r="E40" s="339">
        <v>9858936255</v>
      </c>
      <c r="F40" s="339">
        <v>341925799</v>
      </c>
      <c r="G40" s="339">
        <v>-1830324121</v>
      </c>
      <c r="J40" s="251"/>
      <c r="K40" s="251"/>
      <c r="L40" s="251"/>
      <c r="M40" s="251"/>
      <c r="N40" s="251"/>
      <c r="O40" s="251"/>
      <c r="P40" s="251"/>
      <c r="Q40" s="252"/>
    </row>
    <row r="41" spans="1:17" ht="25.5" customHeight="1">
      <c r="A41" s="338" t="s">
        <v>316</v>
      </c>
      <c r="B41" s="345" t="s">
        <v>41</v>
      </c>
      <c r="C41" s="343"/>
      <c r="D41" s="339"/>
      <c r="E41" s="339"/>
      <c r="F41" s="339"/>
      <c r="G41" s="339"/>
      <c r="J41" s="251"/>
      <c r="K41" s="251"/>
      <c r="L41" s="251"/>
      <c r="M41" s="251"/>
      <c r="N41" s="251"/>
      <c r="O41" s="251"/>
      <c r="P41" s="251"/>
      <c r="Q41" s="252"/>
    </row>
    <row r="42" spans="1:17" ht="25.5" customHeight="1">
      <c r="A42" s="247" t="s">
        <v>317</v>
      </c>
      <c r="B42" s="248" t="s">
        <v>42</v>
      </c>
      <c r="C42" s="249"/>
      <c r="D42" s="340"/>
      <c r="E42" s="340"/>
      <c r="F42" s="340"/>
      <c r="G42" s="340"/>
      <c r="J42" s="251"/>
      <c r="K42" s="251"/>
      <c r="L42" s="251"/>
      <c r="M42" s="251"/>
      <c r="N42" s="251"/>
      <c r="O42" s="251"/>
      <c r="P42" s="251"/>
      <c r="Q42" s="252"/>
    </row>
    <row r="43" spans="1:17" ht="25.5" customHeight="1">
      <c r="A43" s="247" t="s">
        <v>318</v>
      </c>
      <c r="B43" s="248" t="s">
        <v>43</v>
      </c>
      <c r="C43" s="249"/>
      <c r="D43" s="340"/>
      <c r="E43" s="340"/>
      <c r="F43" s="340"/>
      <c r="G43" s="340"/>
      <c r="J43" s="251"/>
      <c r="K43" s="251"/>
      <c r="L43" s="251"/>
      <c r="M43" s="251"/>
      <c r="N43" s="251"/>
      <c r="O43" s="251"/>
      <c r="P43" s="251"/>
      <c r="Q43" s="252"/>
    </row>
    <row r="44" spans="1:17" ht="25.5" customHeight="1">
      <c r="A44" s="338" t="s">
        <v>319</v>
      </c>
      <c r="B44" s="345" t="s">
        <v>21</v>
      </c>
      <c r="C44" s="343"/>
      <c r="D44" s="339">
        <v>-217791074</v>
      </c>
      <c r="E44" s="339">
        <v>9858936255</v>
      </c>
      <c r="F44" s="339">
        <v>341925799</v>
      </c>
      <c r="G44" s="339">
        <v>-1830324121</v>
      </c>
      <c r="J44" s="251"/>
      <c r="K44" s="251"/>
      <c r="L44" s="251"/>
      <c r="M44" s="251"/>
      <c r="N44" s="251"/>
      <c r="O44" s="251"/>
      <c r="P44" s="251"/>
      <c r="Q44" s="252"/>
    </row>
    <row r="45" spans="1:17" ht="21">
      <c r="A45" s="247" t="s">
        <v>320</v>
      </c>
      <c r="B45" s="248" t="s">
        <v>20</v>
      </c>
      <c r="C45" s="249"/>
      <c r="D45" s="340">
        <v>-2714452646</v>
      </c>
      <c r="E45" s="340">
        <v>6424602447</v>
      </c>
      <c r="F45" s="340">
        <v>-1012557318</v>
      </c>
      <c r="G45" s="340">
        <v>-2758210482</v>
      </c>
      <c r="J45" s="251"/>
      <c r="K45" s="251"/>
      <c r="L45" s="251"/>
      <c r="M45" s="251"/>
      <c r="N45" s="251"/>
      <c r="O45" s="251"/>
      <c r="P45" s="251"/>
      <c r="Q45" s="252"/>
    </row>
    <row r="46" spans="1:17" ht="21">
      <c r="A46" s="247" t="s">
        <v>321</v>
      </c>
      <c r="B46" s="248" t="s">
        <v>19</v>
      </c>
      <c r="C46" s="249"/>
      <c r="D46" s="340">
        <v>2496661572</v>
      </c>
      <c r="E46" s="340">
        <v>3434333808</v>
      </c>
      <c r="F46" s="340">
        <v>1354483117</v>
      </c>
      <c r="G46" s="340">
        <v>927886361</v>
      </c>
      <c r="J46" s="251"/>
      <c r="K46" s="251"/>
      <c r="L46" s="251"/>
      <c r="M46" s="251"/>
      <c r="N46" s="251"/>
      <c r="O46" s="251"/>
      <c r="P46" s="251"/>
      <c r="Q46" s="252"/>
    </row>
    <row r="47" spans="1:17" ht="25.5" customHeight="1">
      <c r="A47" s="338" t="s">
        <v>322</v>
      </c>
      <c r="B47" s="345" t="s">
        <v>44</v>
      </c>
      <c r="C47" s="343"/>
      <c r="D47" s="339"/>
      <c r="E47" s="339"/>
      <c r="F47" s="339"/>
      <c r="G47" s="339"/>
      <c r="J47" s="251"/>
      <c r="K47" s="251"/>
      <c r="L47" s="251"/>
      <c r="M47" s="251"/>
      <c r="N47" s="251"/>
      <c r="O47" s="251"/>
      <c r="P47" s="251"/>
      <c r="Q47" s="252"/>
    </row>
    <row r="48" spans="1:17" ht="25.5" customHeight="1">
      <c r="A48" s="338" t="s">
        <v>323</v>
      </c>
      <c r="B48" s="345" t="s">
        <v>45</v>
      </c>
      <c r="C48" s="343"/>
      <c r="D48" s="339">
        <v>-217791074</v>
      </c>
      <c r="E48" s="339">
        <v>9858936255</v>
      </c>
      <c r="F48" s="339">
        <v>341925799</v>
      </c>
      <c r="G48" s="339">
        <v>-1830324121</v>
      </c>
      <c r="J48" s="251"/>
      <c r="K48" s="251"/>
      <c r="L48" s="251"/>
      <c r="M48" s="251"/>
      <c r="N48" s="251"/>
      <c r="O48" s="251"/>
      <c r="P48" s="251"/>
      <c r="Q48" s="252"/>
    </row>
    <row r="49" spans="1:16">
      <c r="A49" s="337"/>
      <c r="B49" s="337"/>
      <c r="C49" s="337"/>
      <c r="D49" s="337"/>
      <c r="E49" s="337"/>
      <c r="F49" s="337"/>
      <c r="G49" s="337"/>
      <c r="L49" s="251"/>
      <c r="M49" s="251"/>
      <c r="N49" s="251">
        <f t="shared" ref="N49" si="0">F49-J49</f>
        <v>0</v>
      </c>
      <c r="O49" s="251">
        <f t="shared" ref="O49" si="1">G49-K49</f>
        <v>0</v>
      </c>
    </row>
    <row r="51" spans="1:16" s="350" customFormat="1">
      <c r="A51" s="346" t="s">
        <v>176</v>
      </c>
      <c r="B51" s="250"/>
      <c r="C51" s="347"/>
      <c r="D51" s="347"/>
      <c r="E51" s="348" t="s">
        <v>177</v>
      </c>
      <c r="F51" s="349"/>
      <c r="G51" s="349"/>
      <c r="H51" s="250"/>
      <c r="I51" s="250"/>
      <c r="J51" s="250"/>
      <c r="K51" s="250"/>
      <c r="L51" s="250"/>
      <c r="M51" s="250"/>
      <c r="N51" s="250"/>
      <c r="O51" s="250"/>
      <c r="P51" s="250"/>
    </row>
    <row r="52" spans="1:16" s="350" customFormat="1">
      <c r="A52" s="250" t="s">
        <v>178</v>
      </c>
      <c r="B52" s="250"/>
      <c r="C52" s="347"/>
      <c r="D52" s="347"/>
      <c r="E52" s="347" t="s">
        <v>179</v>
      </c>
      <c r="F52" s="349"/>
      <c r="G52" s="349"/>
      <c r="H52" s="250"/>
      <c r="I52" s="250"/>
      <c r="J52" s="250"/>
      <c r="K52" s="250"/>
      <c r="L52" s="250"/>
      <c r="M52" s="250"/>
      <c r="N52" s="250"/>
      <c r="O52" s="250"/>
      <c r="P52" s="250"/>
    </row>
    <row r="53" spans="1:16" s="350" customFormat="1">
      <c r="A53" s="250"/>
      <c r="B53" s="250"/>
      <c r="C53" s="347"/>
      <c r="D53" s="347"/>
      <c r="E53" s="347"/>
      <c r="F53" s="349"/>
      <c r="G53" s="349"/>
      <c r="H53" s="250"/>
      <c r="I53" s="250"/>
      <c r="J53" s="250"/>
      <c r="K53" s="250"/>
      <c r="L53" s="250"/>
      <c r="M53" s="250"/>
      <c r="N53" s="250"/>
      <c r="O53" s="250"/>
      <c r="P53" s="250"/>
    </row>
    <row r="54" spans="1:16" s="350" customFormat="1">
      <c r="A54" s="250"/>
      <c r="B54" s="250"/>
      <c r="C54" s="347"/>
      <c r="D54" s="347"/>
      <c r="E54" s="347"/>
      <c r="F54" s="349"/>
      <c r="G54" s="349"/>
      <c r="H54" s="250"/>
      <c r="I54" s="250"/>
      <c r="J54" s="250"/>
      <c r="K54" s="250"/>
      <c r="L54" s="250"/>
      <c r="M54" s="250"/>
      <c r="N54" s="250"/>
      <c r="O54" s="250"/>
      <c r="P54" s="250"/>
    </row>
    <row r="55" spans="1:16" s="350" customFormat="1">
      <c r="A55" s="250"/>
      <c r="B55" s="250"/>
      <c r="C55" s="347"/>
      <c r="D55" s="347"/>
      <c r="E55" s="347"/>
      <c r="F55" s="349"/>
      <c r="G55" s="349"/>
      <c r="H55" s="250"/>
      <c r="I55" s="250"/>
      <c r="J55" s="250"/>
      <c r="K55" s="250"/>
      <c r="L55" s="250"/>
      <c r="M55" s="250"/>
      <c r="N55" s="250"/>
      <c r="O55" s="250"/>
      <c r="P55" s="250"/>
    </row>
    <row r="56" spans="1:16" s="350" customFormat="1">
      <c r="A56" s="250"/>
      <c r="B56" s="250"/>
      <c r="C56" s="347"/>
      <c r="D56" s="347"/>
      <c r="E56" s="347"/>
      <c r="F56" s="349"/>
      <c r="G56" s="349"/>
      <c r="H56" s="250"/>
      <c r="I56" s="250"/>
      <c r="J56" s="250"/>
      <c r="K56" s="250"/>
      <c r="L56" s="250"/>
      <c r="M56" s="250"/>
      <c r="N56" s="250"/>
      <c r="O56" s="250"/>
      <c r="P56" s="250"/>
    </row>
    <row r="57" spans="1:16" s="350" customFormat="1">
      <c r="A57" s="250"/>
      <c r="B57" s="250"/>
      <c r="C57" s="347"/>
      <c r="D57" s="347"/>
      <c r="E57" s="347"/>
      <c r="F57" s="349"/>
      <c r="G57" s="349"/>
      <c r="H57" s="250"/>
      <c r="I57" s="250"/>
      <c r="J57" s="250"/>
      <c r="K57" s="250"/>
      <c r="L57" s="250"/>
      <c r="M57" s="250"/>
      <c r="N57" s="250"/>
      <c r="O57" s="250"/>
      <c r="P57" s="250"/>
    </row>
    <row r="58" spans="1:16" s="350" customFormat="1">
      <c r="A58" s="250"/>
      <c r="B58" s="250"/>
      <c r="C58" s="347"/>
      <c r="D58" s="347"/>
      <c r="E58" s="347"/>
      <c r="F58" s="349"/>
      <c r="G58" s="349"/>
      <c r="H58" s="250"/>
      <c r="I58" s="250"/>
      <c r="J58" s="250"/>
      <c r="K58" s="250"/>
      <c r="L58" s="250"/>
      <c r="M58" s="250"/>
      <c r="N58" s="250"/>
      <c r="O58" s="250"/>
      <c r="P58" s="250"/>
    </row>
    <row r="59" spans="1:16" s="350" customFormat="1">
      <c r="A59" s="351"/>
      <c r="B59" s="351"/>
      <c r="C59" s="347"/>
      <c r="D59" s="347"/>
      <c r="E59" s="352"/>
      <c r="F59" s="353"/>
      <c r="G59" s="349"/>
      <c r="H59" s="250"/>
      <c r="I59" s="250"/>
      <c r="J59" s="250"/>
      <c r="K59" s="250"/>
      <c r="L59" s="250"/>
      <c r="M59" s="250"/>
      <c r="N59" s="250"/>
      <c r="O59" s="250"/>
      <c r="P59" s="250"/>
    </row>
    <row r="60" spans="1:16" s="350" customFormat="1">
      <c r="A60" s="346" t="s">
        <v>238</v>
      </c>
      <c r="B60" s="250"/>
      <c r="C60" s="347"/>
      <c r="D60" s="347"/>
      <c r="E60" s="348" t="s">
        <v>450</v>
      </c>
      <c r="F60" s="349"/>
      <c r="G60" s="349"/>
      <c r="H60" s="250"/>
      <c r="I60" s="250"/>
      <c r="J60" s="250"/>
      <c r="K60" s="250"/>
      <c r="L60" s="250"/>
      <c r="M60" s="250"/>
      <c r="N60" s="250"/>
      <c r="O60" s="250"/>
      <c r="P60" s="250"/>
    </row>
    <row r="61" spans="1:16" s="350" customFormat="1">
      <c r="A61" s="346" t="s">
        <v>599</v>
      </c>
      <c r="B61" s="250"/>
      <c r="C61" s="347"/>
      <c r="D61" s="347"/>
      <c r="E61" s="348"/>
      <c r="F61" s="349"/>
      <c r="G61" s="349"/>
      <c r="H61" s="250"/>
      <c r="I61" s="250"/>
      <c r="J61" s="250"/>
      <c r="K61" s="250"/>
      <c r="L61" s="250"/>
      <c r="M61" s="250"/>
      <c r="N61" s="250"/>
      <c r="O61" s="250"/>
      <c r="P61" s="250"/>
    </row>
    <row r="62" spans="1:16" s="350" customFormat="1">
      <c r="A62" s="250" t="s">
        <v>239</v>
      </c>
      <c r="B62" s="250"/>
      <c r="C62" s="347"/>
      <c r="D62" s="347"/>
      <c r="E62" s="347"/>
      <c r="F62" s="349"/>
      <c r="G62" s="349"/>
      <c r="H62" s="250"/>
      <c r="I62" s="250"/>
      <c r="J62" s="250"/>
      <c r="K62" s="250"/>
      <c r="L62" s="250"/>
      <c r="M62" s="250"/>
      <c r="N62" s="250"/>
      <c r="O62" s="250"/>
      <c r="P62" s="250"/>
    </row>
    <row r="63" spans="1:16">
      <c r="A63" s="332"/>
      <c r="B63" s="332"/>
      <c r="D63" s="250"/>
      <c r="E63" s="354"/>
      <c r="F63" s="250"/>
      <c r="G63" s="250"/>
    </row>
  </sheetData>
  <protectedRanges>
    <protectedRange sqref="C26:E26" name="Range1_2"/>
    <protectedRange sqref="F47:G48" name="Range1_14"/>
  </protectedRanges>
  <mergeCells count="13">
    <mergeCell ref="B8:E8"/>
    <mergeCell ref="B9:E9"/>
    <mergeCell ref="B10:E10"/>
    <mergeCell ref="A1:G1"/>
    <mergeCell ref="A2:G2"/>
    <mergeCell ref="A3:G4"/>
    <mergeCell ref="A5:G5"/>
    <mergeCell ref="B7:E7"/>
    <mergeCell ref="F12:G12"/>
    <mergeCell ref="D12:E12"/>
    <mergeCell ref="A12:A13"/>
    <mergeCell ref="C12:C13"/>
    <mergeCell ref="B12:B13"/>
  </mergeCells>
  <pageMargins left="0.51" right="0.22" top="0.49" bottom="0.54" header="0.3" footer="0.3"/>
  <pageSetup paperSize="9" scale="63" fitToHeight="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view="pageBreakPreview" zoomScaleNormal="100" zoomScaleSheetLayoutView="100" workbookViewId="0">
      <selection activeCell="D13" sqref="D13"/>
    </sheetView>
  </sheetViews>
  <sheetFormatPr defaultColWidth="9.140625" defaultRowHeight="10.5"/>
  <cols>
    <col min="1" max="1" width="56" style="277" customWidth="1"/>
    <col min="2" max="2" width="10.28515625" style="277" customWidth="1"/>
    <col min="3" max="3" width="13.42578125" style="277" customWidth="1"/>
    <col min="4" max="4" width="29.85546875" style="277" customWidth="1"/>
    <col min="5" max="5" width="31.28515625" style="277" customWidth="1"/>
    <col min="6" max="6" width="24.5703125" style="277" customWidth="1"/>
    <col min="7" max="7" width="32.5703125" style="277" customWidth="1"/>
    <col min="8" max="8" width="6" style="277" customWidth="1"/>
    <col min="9" max="10" width="23.85546875" style="277" bestFit="1" customWidth="1"/>
    <col min="11" max="11" width="13.5703125" style="277" bestFit="1" customWidth="1"/>
    <col min="12" max="16384" width="9.140625" style="277"/>
  </cols>
  <sheetData>
    <row r="1" spans="1:9" ht="27" customHeight="1">
      <c r="A1" s="528" t="s">
        <v>236</v>
      </c>
      <c r="B1" s="528"/>
      <c r="C1" s="528"/>
      <c r="D1" s="528"/>
      <c r="E1" s="528"/>
    </row>
    <row r="2" spans="1:9" ht="35.25" customHeight="1">
      <c r="A2" s="529" t="s">
        <v>171</v>
      </c>
      <c r="B2" s="529"/>
      <c r="C2" s="529"/>
      <c r="D2" s="529"/>
      <c r="E2" s="529"/>
    </row>
    <row r="3" spans="1:9">
      <c r="A3" s="530" t="s">
        <v>180</v>
      </c>
      <c r="B3" s="530"/>
      <c r="C3" s="530"/>
      <c r="D3" s="530"/>
      <c r="E3" s="530"/>
    </row>
    <row r="4" spans="1:9" ht="19.5" customHeight="1">
      <c r="A4" s="530"/>
      <c r="B4" s="530"/>
      <c r="C4" s="530"/>
      <c r="D4" s="530"/>
      <c r="E4" s="530"/>
    </row>
    <row r="5" spans="1:9">
      <c r="A5" s="531" t="str">
        <f>'ngay thang'!B10</f>
        <v>Quý 4 năm 2023/Quarter 4 2023</v>
      </c>
      <c r="B5" s="531"/>
      <c r="C5" s="531"/>
      <c r="D5" s="531"/>
      <c r="E5" s="531"/>
    </row>
    <row r="6" spans="1:9">
      <c r="A6" s="355"/>
      <c r="B6" s="355"/>
      <c r="C6" s="355"/>
      <c r="D6" s="355"/>
      <c r="E6" s="355"/>
    </row>
    <row r="7" spans="1:9" ht="30" customHeight="1">
      <c r="A7" s="356" t="s">
        <v>655</v>
      </c>
      <c r="B7" s="526" t="s">
        <v>656</v>
      </c>
      <c r="C7" s="526"/>
      <c r="D7" s="526"/>
      <c r="E7" s="526"/>
    </row>
    <row r="8" spans="1:9" ht="30" customHeight="1">
      <c r="A8" s="357" t="s">
        <v>657</v>
      </c>
      <c r="B8" s="527" t="s">
        <v>658</v>
      </c>
      <c r="C8" s="527"/>
      <c r="D8" s="527"/>
      <c r="E8" s="527"/>
    </row>
    <row r="9" spans="1:9" ht="30" customHeight="1">
      <c r="A9" s="356" t="s">
        <v>659</v>
      </c>
      <c r="B9" s="526" t="s">
        <v>660</v>
      </c>
      <c r="C9" s="526"/>
      <c r="D9" s="526"/>
      <c r="E9" s="526"/>
    </row>
    <row r="10" spans="1:9" ht="30" customHeight="1">
      <c r="A10" s="357" t="s">
        <v>661</v>
      </c>
      <c r="B10" s="527" t="str">
        <f>'ngay thang'!B14</f>
        <v>Ngày 12 tháng 01 năm 2024
12 Jan 2024</v>
      </c>
      <c r="C10" s="527"/>
      <c r="D10" s="527"/>
      <c r="E10" s="527"/>
    </row>
    <row r="12" spans="1:9" ht="41.25" customHeight="1">
      <c r="A12" s="358" t="s">
        <v>173</v>
      </c>
      <c r="B12" s="358" t="s">
        <v>174</v>
      </c>
      <c r="C12" s="359" t="s">
        <v>175</v>
      </c>
      <c r="D12" s="359" t="str">
        <f>'ngay thang'!B16</f>
        <v>KỲ BÁO CÁO/ THIS PERIOD
31/12/2023</v>
      </c>
      <c r="E12" s="359" t="str">
        <f>'ngay thang'!C16</f>
        <v>KỲ BÁO CÁO/ THIS PERIOD
30/09/2023</v>
      </c>
    </row>
    <row r="13" spans="1:9" ht="21">
      <c r="A13" s="360" t="s">
        <v>325</v>
      </c>
      <c r="B13" s="364" t="s">
        <v>46</v>
      </c>
      <c r="C13" s="361"/>
      <c r="D13" s="362"/>
      <c r="E13" s="363"/>
    </row>
    <row r="14" spans="1:9" ht="21">
      <c r="A14" s="360" t="s">
        <v>326</v>
      </c>
      <c r="B14" s="364" t="s">
        <v>0</v>
      </c>
      <c r="C14" s="365"/>
      <c r="D14" s="363">
        <v>3574104181</v>
      </c>
      <c r="E14" s="363">
        <v>37135122362</v>
      </c>
      <c r="F14" s="366"/>
      <c r="G14" s="366"/>
      <c r="H14" s="366"/>
      <c r="I14" s="366"/>
    </row>
    <row r="15" spans="1:9" ht="21">
      <c r="A15" s="367" t="s">
        <v>327</v>
      </c>
      <c r="B15" s="368" t="s">
        <v>47</v>
      </c>
      <c r="C15" s="369"/>
      <c r="D15" s="362">
        <v>3574104181</v>
      </c>
      <c r="E15" s="362">
        <v>37135122362</v>
      </c>
      <c r="F15" s="366"/>
      <c r="G15" s="366"/>
      <c r="H15" s="366"/>
      <c r="I15" s="366"/>
    </row>
    <row r="16" spans="1:9" ht="21">
      <c r="A16" s="367" t="s">
        <v>328</v>
      </c>
      <c r="B16" s="368" t="s">
        <v>48</v>
      </c>
      <c r="C16" s="369"/>
      <c r="D16" s="362"/>
      <c r="E16" s="362"/>
      <c r="F16" s="366"/>
      <c r="G16" s="366"/>
      <c r="H16" s="366"/>
      <c r="I16" s="366"/>
    </row>
    <row r="17" spans="1:9" ht="21">
      <c r="A17" s="360" t="s">
        <v>329</v>
      </c>
      <c r="B17" s="364" t="s">
        <v>1</v>
      </c>
      <c r="C17" s="370"/>
      <c r="D17" s="371">
        <v>75540676800</v>
      </c>
      <c r="E17" s="371">
        <v>39448379800</v>
      </c>
      <c r="F17" s="366"/>
      <c r="G17" s="366"/>
      <c r="H17" s="366"/>
      <c r="I17" s="366"/>
    </row>
    <row r="18" spans="1:9" ht="21">
      <c r="A18" s="367" t="s">
        <v>330</v>
      </c>
      <c r="B18" s="368" t="s">
        <v>2</v>
      </c>
      <c r="C18" s="369"/>
      <c r="D18" s="362">
        <v>75540676800</v>
      </c>
      <c r="E18" s="362">
        <v>39448379800</v>
      </c>
      <c r="F18" s="366"/>
      <c r="G18" s="366"/>
      <c r="H18" s="366"/>
      <c r="I18" s="366"/>
    </row>
    <row r="19" spans="1:9" ht="21">
      <c r="A19" s="367" t="s">
        <v>269</v>
      </c>
      <c r="B19" s="368">
        <v>121.1</v>
      </c>
      <c r="C19" s="369"/>
      <c r="D19" s="362">
        <v>75540676800</v>
      </c>
      <c r="E19" s="362">
        <v>39448379800</v>
      </c>
      <c r="F19" s="366"/>
      <c r="G19" s="366"/>
      <c r="H19" s="366"/>
      <c r="I19" s="366"/>
    </row>
    <row r="20" spans="1:9" ht="21">
      <c r="A20" s="367" t="s">
        <v>270</v>
      </c>
      <c r="B20" s="368">
        <v>121.2</v>
      </c>
      <c r="C20" s="369"/>
      <c r="D20" s="362"/>
      <c r="E20" s="362"/>
      <c r="F20" s="366"/>
      <c r="G20" s="366"/>
      <c r="H20" s="366"/>
      <c r="I20" s="366"/>
    </row>
    <row r="21" spans="1:9" ht="21">
      <c r="A21" s="367" t="s">
        <v>271</v>
      </c>
      <c r="B21" s="368">
        <v>121.3</v>
      </c>
      <c r="C21" s="369"/>
      <c r="D21" s="362"/>
      <c r="E21" s="362"/>
      <c r="F21" s="366"/>
      <c r="G21" s="366"/>
      <c r="H21" s="366"/>
      <c r="I21" s="366"/>
    </row>
    <row r="22" spans="1:9" ht="21">
      <c r="A22" s="367" t="s">
        <v>272</v>
      </c>
      <c r="B22" s="368">
        <v>121.4</v>
      </c>
      <c r="C22" s="369"/>
      <c r="D22" s="362"/>
      <c r="E22" s="362"/>
      <c r="F22" s="366"/>
      <c r="G22" s="366"/>
      <c r="H22" s="366"/>
      <c r="I22" s="366"/>
    </row>
    <row r="23" spans="1:9" ht="21">
      <c r="A23" s="367" t="s">
        <v>331</v>
      </c>
      <c r="B23" s="368" t="s">
        <v>49</v>
      </c>
      <c r="C23" s="372"/>
      <c r="D23" s="362"/>
      <c r="E23" s="362"/>
      <c r="F23" s="366"/>
      <c r="G23" s="366"/>
      <c r="H23" s="366"/>
      <c r="I23" s="366"/>
    </row>
    <row r="24" spans="1:9" ht="21">
      <c r="A24" s="360" t="s">
        <v>332</v>
      </c>
      <c r="B24" s="373" t="s">
        <v>3</v>
      </c>
      <c r="C24" s="365"/>
      <c r="D24" s="371">
        <v>310600000</v>
      </c>
      <c r="E24" s="371"/>
      <c r="F24" s="366"/>
      <c r="G24" s="366"/>
      <c r="H24" s="366"/>
      <c r="I24" s="366"/>
    </row>
    <row r="25" spans="1:9" ht="21">
      <c r="A25" s="367" t="s">
        <v>333</v>
      </c>
      <c r="B25" s="368" t="s">
        <v>4</v>
      </c>
      <c r="C25" s="372"/>
      <c r="D25" s="362">
        <v>310600000</v>
      </c>
      <c r="E25" s="362"/>
      <c r="F25" s="366"/>
      <c r="G25" s="366"/>
      <c r="H25" s="366"/>
      <c r="I25" s="366"/>
    </row>
    <row r="26" spans="1:9" ht="21">
      <c r="A26" s="367" t="s">
        <v>334</v>
      </c>
      <c r="B26" s="374" t="s">
        <v>248</v>
      </c>
      <c r="C26" s="372"/>
      <c r="D26" s="362"/>
      <c r="E26" s="362"/>
      <c r="F26" s="366"/>
      <c r="G26" s="366"/>
      <c r="H26" s="366"/>
      <c r="I26" s="366"/>
    </row>
    <row r="27" spans="1:9" ht="21">
      <c r="A27" s="367" t="s">
        <v>335</v>
      </c>
      <c r="B27" s="368" t="s">
        <v>50</v>
      </c>
      <c r="C27" s="369"/>
      <c r="D27" s="362"/>
      <c r="E27" s="362"/>
      <c r="F27" s="366"/>
      <c r="G27" s="366"/>
      <c r="H27" s="366"/>
      <c r="I27" s="366"/>
    </row>
    <row r="28" spans="1:9" ht="21">
      <c r="A28" s="367" t="s">
        <v>336</v>
      </c>
      <c r="B28" s="368" t="s">
        <v>51</v>
      </c>
      <c r="C28" s="369"/>
      <c r="D28" s="362"/>
      <c r="E28" s="362"/>
      <c r="F28" s="366"/>
      <c r="G28" s="366"/>
      <c r="H28" s="366"/>
      <c r="I28" s="366"/>
    </row>
    <row r="29" spans="1:9" ht="42" customHeight="1">
      <c r="A29" s="367" t="s">
        <v>337</v>
      </c>
      <c r="B29" s="368" t="s">
        <v>249</v>
      </c>
      <c r="C29" s="369"/>
      <c r="D29" s="362"/>
      <c r="E29" s="362"/>
      <c r="F29" s="366"/>
      <c r="G29" s="366"/>
      <c r="H29" s="366"/>
      <c r="I29" s="366"/>
    </row>
    <row r="30" spans="1:9" ht="21">
      <c r="A30" s="367" t="s">
        <v>338</v>
      </c>
      <c r="B30" s="368" t="s">
        <v>52</v>
      </c>
      <c r="C30" s="369"/>
      <c r="D30" s="362"/>
      <c r="E30" s="362"/>
      <c r="F30" s="366"/>
      <c r="G30" s="366"/>
      <c r="H30" s="366"/>
      <c r="I30" s="366"/>
    </row>
    <row r="31" spans="1:9" ht="21">
      <c r="A31" s="367" t="s">
        <v>339</v>
      </c>
      <c r="B31" s="368" t="s">
        <v>53</v>
      </c>
      <c r="C31" s="369"/>
      <c r="D31" s="362"/>
      <c r="E31" s="362"/>
      <c r="F31" s="366"/>
      <c r="G31" s="366"/>
      <c r="H31" s="366"/>
      <c r="I31" s="366"/>
    </row>
    <row r="32" spans="1:9" ht="21">
      <c r="A32" s="367" t="s">
        <v>340</v>
      </c>
      <c r="B32" s="368" t="s">
        <v>54</v>
      </c>
      <c r="C32" s="369"/>
      <c r="D32" s="362"/>
      <c r="E32" s="362"/>
      <c r="F32" s="366"/>
      <c r="G32" s="366"/>
      <c r="H32" s="366"/>
      <c r="I32" s="366"/>
    </row>
    <row r="33" spans="1:9" ht="21">
      <c r="A33" s="360" t="s">
        <v>341</v>
      </c>
      <c r="B33" s="364" t="s">
        <v>55</v>
      </c>
      <c r="C33" s="370"/>
      <c r="D33" s="375">
        <v>79425380981</v>
      </c>
      <c r="E33" s="375">
        <v>76583502162</v>
      </c>
      <c r="F33" s="366"/>
      <c r="G33" s="366"/>
      <c r="H33" s="366"/>
      <c r="I33" s="366"/>
    </row>
    <row r="34" spans="1:9" ht="21">
      <c r="A34" s="360" t="s">
        <v>342</v>
      </c>
      <c r="B34" s="364" t="s">
        <v>56</v>
      </c>
      <c r="C34" s="370"/>
      <c r="D34" s="362"/>
      <c r="E34" s="371"/>
      <c r="F34" s="366"/>
      <c r="G34" s="366"/>
      <c r="H34" s="366"/>
      <c r="I34" s="366"/>
    </row>
    <row r="35" spans="1:9" ht="21">
      <c r="A35" s="367" t="s">
        <v>343</v>
      </c>
      <c r="B35" s="368" t="s">
        <v>6</v>
      </c>
      <c r="C35" s="369"/>
      <c r="D35" s="362"/>
      <c r="E35" s="362"/>
      <c r="F35" s="366"/>
      <c r="G35" s="366"/>
      <c r="H35" s="366"/>
      <c r="I35" s="366"/>
    </row>
    <row r="36" spans="1:9" ht="21">
      <c r="A36" s="367" t="s">
        <v>344</v>
      </c>
      <c r="B36" s="368" t="s">
        <v>7</v>
      </c>
      <c r="C36" s="369"/>
      <c r="D36" s="362"/>
      <c r="E36" s="362">
        <v>1289050000</v>
      </c>
      <c r="F36" s="366"/>
      <c r="G36" s="366"/>
      <c r="H36" s="366"/>
      <c r="I36" s="366"/>
    </row>
    <row r="37" spans="1:9" ht="31.5">
      <c r="A37" s="367" t="s">
        <v>345</v>
      </c>
      <c r="B37" s="368" t="s">
        <v>57</v>
      </c>
      <c r="C37" s="369"/>
      <c r="D37" s="362">
        <v>26480553</v>
      </c>
      <c r="E37" s="362">
        <v>21481392</v>
      </c>
      <c r="F37" s="366"/>
      <c r="G37" s="366"/>
      <c r="H37" s="366"/>
      <c r="I37" s="366"/>
    </row>
    <row r="38" spans="1:9" ht="21">
      <c r="A38" s="367" t="s">
        <v>346</v>
      </c>
      <c r="B38" s="368" t="s">
        <v>8</v>
      </c>
      <c r="C38" s="369"/>
      <c r="D38" s="362">
        <v>2715947</v>
      </c>
      <c r="E38" s="376">
        <v>2166198</v>
      </c>
      <c r="F38" s="366"/>
      <c r="G38" s="366"/>
      <c r="H38" s="366"/>
      <c r="I38" s="366"/>
    </row>
    <row r="39" spans="1:9" ht="21">
      <c r="A39" s="367" t="s">
        <v>347</v>
      </c>
      <c r="B39" s="368" t="s">
        <v>9</v>
      </c>
      <c r="C39" s="369"/>
      <c r="D39" s="362"/>
      <c r="E39" s="362"/>
      <c r="F39" s="366"/>
      <c r="G39" s="366"/>
      <c r="H39" s="366"/>
      <c r="I39" s="366"/>
    </row>
    <row r="40" spans="1:9" ht="21">
      <c r="A40" s="367" t="s">
        <v>348</v>
      </c>
      <c r="B40" s="368" t="s">
        <v>58</v>
      </c>
      <c r="C40" s="369"/>
      <c r="D40" s="362">
        <v>88799600</v>
      </c>
      <c r="E40" s="362">
        <v>117830963</v>
      </c>
      <c r="F40" s="366"/>
      <c r="G40" s="366"/>
      <c r="H40" s="366"/>
      <c r="I40" s="366"/>
    </row>
    <row r="41" spans="1:9" ht="21">
      <c r="A41" s="367" t="s">
        <v>349</v>
      </c>
      <c r="B41" s="368" t="s">
        <v>59</v>
      </c>
      <c r="C41" s="369"/>
      <c r="D41" s="362">
        <v>52842822</v>
      </c>
      <c r="E41" s="362">
        <v>402046768</v>
      </c>
      <c r="F41" s="366"/>
      <c r="G41" s="366"/>
      <c r="H41" s="366"/>
      <c r="I41" s="366"/>
    </row>
    <row r="42" spans="1:9" ht="21">
      <c r="A42" s="367" t="s">
        <v>350</v>
      </c>
      <c r="B42" s="368" t="s">
        <v>10</v>
      </c>
      <c r="C42" s="369"/>
      <c r="D42" s="362">
        <v>40696980</v>
      </c>
      <c r="E42" s="362">
        <v>16531244</v>
      </c>
      <c r="F42" s="366"/>
      <c r="G42" s="366"/>
      <c r="H42" s="366"/>
      <c r="I42" s="366"/>
    </row>
    <row r="43" spans="1:9" ht="21">
      <c r="A43" s="367" t="s">
        <v>351</v>
      </c>
      <c r="B43" s="368" t="s">
        <v>60</v>
      </c>
      <c r="C43" s="369"/>
      <c r="D43" s="362">
        <v>178459333</v>
      </c>
      <c r="E43" s="362">
        <v>130171195</v>
      </c>
      <c r="F43" s="366"/>
      <c r="G43" s="366"/>
      <c r="H43" s="366"/>
      <c r="I43" s="366"/>
    </row>
    <row r="44" spans="1:9" ht="21">
      <c r="A44" s="367" t="s">
        <v>352</v>
      </c>
      <c r="B44" s="368" t="s">
        <v>61</v>
      </c>
      <c r="C44" s="369"/>
      <c r="D44" s="362"/>
      <c r="E44" s="362"/>
      <c r="F44" s="366"/>
      <c r="G44" s="366"/>
      <c r="H44" s="366"/>
      <c r="I44" s="366"/>
    </row>
    <row r="45" spans="1:9" ht="21">
      <c r="A45" s="360" t="s">
        <v>353</v>
      </c>
      <c r="B45" s="364" t="s">
        <v>5</v>
      </c>
      <c r="C45" s="370"/>
      <c r="D45" s="371">
        <v>389995235</v>
      </c>
      <c r="E45" s="371">
        <v>1979277760</v>
      </c>
      <c r="F45" s="366"/>
      <c r="G45" s="366"/>
      <c r="H45" s="366"/>
      <c r="I45" s="366"/>
    </row>
    <row r="46" spans="1:9" ht="31.5">
      <c r="A46" s="360" t="s">
        <v>354</v>
      </c>
      <c r="B46" s="364" t="s">
        <v>11</v>
      </c>
      <c r="C46" s="370"/>
      <c r="D46" s="371">
        <v>79035385746</v>
      </c>
      <c r="E46" s="371">
        <v>74604224402</v>
      </c>
      <c r="F46" s="366"/>
      <c r="G46" s="366"/>
      <c r="H46" s="366"/>
      <c r="I46" s="366"/>
    </row>
    <row r="47" spans="1:9" ht="21">
      <c r="A47" s="367" t="s">
        <v>355</v>
      </c>
      <c r="B47" s="368" t="s">
        <v>12</v>
      </c>
      <c r="C47" s="369"/>
      <c r="D47" s="362">
        <v>68969492500</v>
      </c>
      <c r="E47" s="362">
        <v>64847568100</v>
      </c>
      <c r="F47" s="366"/>
      <c r="G47" s="366"/>
      <c r="H47" s="366"/>
      <c r="I47" s="366"/>
    </row>
    <row r="48" spans="1:9" ht="21">
      <c r="A48" s="367" t="s">
        <v>356</v>
      </c>
      <c r="B48" s="368" t="s">
        <v>13</v>
      </c>
      <c r="C48" s="369"/>
      <c r="D48" s="362">
        <v>77374662600</v>
      </c>
      <c r="E48" s="362">
        <v>69841577500</v>
      </c>
      <c r="F48" s="377"/>
      <c r="G48" s="366"/>
      <c r="H48" s="366"/>
      <c r="I48" s="366"/>
    </row>
    <row r="49" spans="1:9" ht="21">
      <c r="A49" s="367" t="s">
        <v>357</v>
      </c>
      <c r="B49" s="368" t="s">
        <v>62</v>
      </c>
      <c r="C49" s="369"/>
      <c r="D49" s="362">
        <v>-8405170100</v>
      </c>
      <c r="E49" s="362">
        <v>-4994009400</v>
      </c>
      <c r="F49" s="377"/>
      <c r="G49" s="366"/>
      <c r="H49" s="366"/>
      <c r="I49" s="366"/>
    </row>
    <row r="50" spans="1:9" ht="21">
      <c r="A50" s="367" t="s">
        <v>358</v>
      </c>
      <c r="B50" s="368" t="s">
        <v>63</v>
      </c>
      <c r="C50" s="369"/>
      <c r="D50" s="362">
        <v>2037281112</v>
      </c>
      <c r="E50" s="362">
        <v>1510253094</v>
      </c>
      <c r="F50" s="366"/>
      <c r="G50" s="366"/>
      <c r="H50" s="366"/>
      <c r="I50" s="366"/>
    </row>
    <row r="51" spans="1:9" ht="21">
      <c r="A51" s="367" t="s">
        <v>359</v>
      </c>
      <c r="B51" s="368" t="s">
        <v>14</v>
      </c>
      <c r="C51" s="369"/>
      <c r="D51" s="362">
        <v>8028612134</v>
      </c>
      <c r="E51" s="362">
        <v>8246403208</v>
      </c>
      <c r="F51" s="366"/>
      <c r="G51" s="366"/>
      <c r="H51" s="366"/>
      <c r="I51" s="366"/>
    </row>
    <row r="52" spans="1:9" ht="21">
      <c r="A52" s="360" t="s">
        <v>360</v>
      </c>
      <c r="B52" s="364" t="s">
        <v>15</v>
      </c>
      <c r="C52" s="370"/>
      <c r="D52" s="378">
        <v>11459.47</v>
      </c>
      <c r="E52" s="378">
        <v>11504.55</v>
      </c>
      <c r="F52" s="366"/>
      <c r="G52" s="366"/>
      <c r="H52" s="366"/>
      <c r="I52" s="366"/>
    </row>
    <row r="53" spans="1:9" ht="21">
      <c r="A53" s="360" t="s">
        <v>361</v>
      </c>
      <c r="B53" s="364" t="s">
        <v>64</v>
      </c>
      <c r="C53" s="370"/>
      <c r="D53" s="362"/>
      <c r="E53" s="378"/>
      <c r="F53" s="366"/>
      <c r="G53" s="366"/>
      <c r="H53" s="366"/>
      <c r="I53" s="366"/>
    </row>
    <row r="54" spans="1:9" ht="28.5" customHeight="1">
      <c r="A54" s="367" t="s">
        <v>362</v>
      </c>
      <c r="B54" s="368" t="s">
        <v>65</v>
      </c>
      <c r="C54" s="369"/>
      <c r="D54" s="362"/>
      <c r="E54" s="379"/>
      <c r="F54" s="366"/>
      <c r="G54" s="366"/>
      <c r="H54" s="366"/>
      <c r="I54" s="366"/>
    </row>
    <row r="55" spans="1:9" ht="31.5">
      <c r="A55" s="367" t="s">
        <v>363</v>
      </c>
      <c r="B55" s="368" t="s">
        <v>66</v>
      </c>
      <c r="C55" s="369"/>
      <c r="D55" s="362"/>
      <c r="E55" s="379"/>
      <c r="F55" s="366"/>
      <c r="G55" s="366"/>
      <c r="H55" s="366"/>
      <c r="I55" s="366"/>
    </row>
    <row r="56" spans="1:9" ht="29.25" customHeight="1">
      <c r="A56" s="360" t="s">
        <v>364</v>
      </c>
      <c r="B56" s="364" t="s">
        <v>67</v>
      </c>
      <c r="C56" s="370"/>
      <c r="D56" s="362"/>
      <c r="E56" s="378"/>
      <c r="F56" s="366"/>
      <c r="G56" s="366"/>
      <c r="H56" s="366"/>
      <c r="I56" s="366"/>
    </row>
    <row r="57" spans="1:9" ht="21">
      <c r="A57" s="367" t="s">
        <v>365</v>
      </c>
      <c r="B57" s="368" t="s">
        <v>68</v>
      </c>
      <c r="C57" s="369"/>
      <c r="D57" s="362"/>
      <c r="E57" s="379"/>
      <c r="F57" s="366"/>
      <c r="G57" s="366"/>
      <c r="H57" s="366"/>
      <c r="I57" s="366"/>
    </row>
    <row r="58" spans="1:9" ht="21">
      <c r="A58" s="367" t="s">
        <v>366</v>
      </c>
      <c r="B58" s="368" t="s">
        <v>69</v>
      </c>
      <c r="C58" s="369"/>
      <c r="D58" s="362"/>
      <c r="E58" s="379"/>
      <c r="F58" s="366"/>
      <c r="G58" s="366"/>
      <c r="H58" s="366"/>
      <c r="I58" s="366"/>
    </row>
    <row r="59" spans="1:9" ht="21">
      <c r="A59" s="367" t="s">
        <v>367</v>
      </c>
      <c r="B59" s="368" t="s">
        <v>70</v>
      </c>
      <c r="C59" s="369"/>
      <c r="D59" s="362"/>
      <c r="E59" s="379"/>
      <c r="F59" s="366"/>
      <c r="G59" s="366"/>
      <c r="H59" s="366"/>
      <c r="I59" s="366"/>
    </row>
    <row r="60" spans="1:9" ht="21">
      <c r="A60" s="367" t="s">
        <v>368</v>
      </c>
      <c r="B60" s="368" t="s">
        <v>71</v>
      </c>
      <c r="C60" s="369"/>
      <c r="D60" s="380">
        <v>6896949.25</v>
      </c>
      <c r="E60" s="380">
        <v>6484756.8099999996</v>
      </c>
      <c r="F60" s="366"/>
      <c r="G60" s="366"/>
      <c r="H60" s="366"/>
      <c r="I60" s="366"/>
    </row>
    <row r="61" spans="1:9">
      <c r="A61" s="381"/>
      <c r="B61" s="382"/>
      <c r="C61" s="358"/>
      <c r="D61" s="383"/>
      <c r="E61" s="383"/>
    </row>
    <row r="62" spans="1:9">
      <c r="A62" s="384"/>
      <c r="B62" s="385"/>
      <c r="C62" s="385"/>
      <c r="D62" s="386"/>
      <c r="E62" s="386"/>
    </row>
    <row r="63" spans="1:9">
      <c r="A63" s="387" t="s">
        <v>176</v>
      </c>
      <c r="C63" s="388"/>
      <c r="D63" s="389" t="s">
        <v>177</v>
      </c>
      <c r="E63" s="389"/>
    </row>
    <row r="64" spans="1:9">
      <c r="A64" s="390" t="s">
        <v>178</v>
      </c>
      <c r="C64" s="388"/>
      <c r="D64" s="391" t="s">
        <v>179</v>
      </c>
      <c r="E64" s="391"/>
    </row>
    <row r="65" spans="1:5">
      <c r="C65" s="388"/>
      <c r="D65" s="388"/>
      <c r="E65" s="388"/>
    </row>
    <row r="66" spans="1:5">
      <c r="C66" s="388"/>
      <c r="D66" s="388"/>
      <c r="E66" s="388"/>
    </row>
    <row r="67" spans="1:5">
      <c r="C67" s="388"/>
      <c r="D67" s="388"/>
      <c r="E67" s="388"/>
    </row>
    <row r="68" spans="1:5">
      <c r="C68" s="388"/>
      <c r="D68" s="388"/>
      <c r="E68" s="388"/>
    </row>
    <row r="69" spans="1:5">
      <c r="C69" s="388"/>
      <c r="D69" s="388"/>
      <c r="E69" s="388"/>
    </row>
    <row r="70" spans="1:5">
      <c r="C70" s="388"/>
      <c r="D70" s="388"/>
      <c r="E70" s="388"/>
    </row>
    <row r="71" spans="1:5">
      <c r="A71" s="392"/>
      <c r="B71" s="392"/>
      <c r="C71" s="388"/>
      <c r="D71" s="393"/>
      <c r="E71" s="393"/>
    </row>
    <row r="72" spans="1:5">
      <c r="A72" s="387" t="s">
        <v>238</v>
      </c>
      <c r="C72" s="388"/>
      <c r="D72" s="394" t="s">
        <v>450</v>
      </c>
      <c r="E72" s="389"/>
    </row>
    <row r="73" spans="1:5">
      <c r="A73" s="387" t="s">
        <v>599</v>
      </c>
      <c r="C73" s="388"/>
      <c r="D73" s="389"/>
      <c r="E73" s="389"/>
    </row>
    <row r="74" spans="1:5">
      <c r="A74" s="277" t="s">
        <v>239</v>
      </c>
      <c r="C74" s="388"/>
      <c r="D74" s="388"/>
      <c r="E74" s="388"/>
    </row>
    <row r="75" spans="1:5">
      <c r="A75" s="395"/>
      <c r="B75" s="395"/>
      <c r="E75" s="396"/>
    </row>
    <row r="76" spans="1:5">
      <c r="A76" s="395"/>
      <c r="B76" s="395"/>
      <c r="E76" s="396"/>
    </row>
    <row r="77" spans="1:5">
      <c r="A77" s="525"/>
      <c r="B77" s="525"/>
      <c r="C77" s="395"/>
      <c r="D77" s="525"/>
      <c r="E77" s="525"/>
    </row>
    <row r="78" spans="1:5">
      <c r="A78" s="524"/>
      <c r="B78" s="524"/>
      <c r="C78" s="387"/>
      <c r="D78" s="524"/>
      <c r="E78" s="524"/>
    </row>
    <row r="79" spans="1:5" ht="13.15" customHeight="1">
      <c r="A79" s="503"/>
      <c r="B79" s="503"/>
      <c r="C79" s="397"/>
      <c r="D79" s="523"/>
      <c r="E79" s="523"/>
    </row>
  </sheetData>
  <mergeCells count="14">
    <mergeCell ref="B8:E8"/>
    <mergeCell ref="B10:E10"/>
    <mergeCell ref="D77:E77"/>
    <mergeCell ref="D78:E78"/>
    <mergeCell ref="A1:E1"/>
    <mergeCell ref="A2:E2"/>
    <mergeCell ref="A3:E4"/>
    <mergeCell ref="A5:E5"/>
    <mergeCell ref="B7:E7"/>
    <mergeCell ref="D79:E79"/>
    <mergeCell ref="A78:B78"/>
    <mergeCell ref="A79:B79"/>
    <mergeCell ref="A77:B77"/>
    <mergeCell ref="B9:E9"/>
  </mergeCells>
  <pageMargins left="0.53" right="0.45" top="0.54" bottom="0.48" header="0.3" footer="0.3"/>
  <pageSetup scale="6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view="pageBreakPreview" topLeftCell="A8" zoomScale="115" zoomScaleNormal="100" zoomScaleSheetLayoutView="115" workbookViewId="0">
      <selection activeCell="F13" sqref="F13"/>
    </sheetView>
  </sheetViews>
  <sheetFormatPr defaultColWidth="9.140625" defaultRowHeight="10.5"/>
  <cols>
    <col min="1" max="1" width="9.28515625" style="398" bestFit="1" customWidth="1"/>
    <col min="2" max="2" width="50" style="398" customWidth="1"/>
    <col min="3" max="3" width="13.5703125" style="398" customWidth="1"/>
    <col min="4" max="4" width="22.5703125" style="401" customWidth="1"/>
    <col min="5" max="5" width="22" style="401" customWidth="1"/>
    <col min="6" max="6" width="23.5703125" style="402" customWidth="1"/>
    <col min="7" max="8" width="18" style="277" bestFit="1" customWidth="1"/>
    <col min="9" max="9" width="18.140625" style="277" bestFit="1" customWidth="1"/>
    <col min="10" max="10" width="18" style="277" bestFit="1" customWidth="1"/>
    <col min="11" max="12" width="9.140625" style="277"/>
    <col min="13" max="13" width="15" style="277" bestFit="1" customWidth="1"/>
    <col min="14" max="15" width="9.140625" style="277"/>
    <col min="16" max="16" width="16.140625" style="277" bestFit="1" customWidth="1"/>
    <col min="17" max="17" width="13.5703125" style="277" bestFit="1" customWidth="1"/>
    <col min="18" max="18" width="14.140625" style="277" bestFit="1" customWidth="1"/>
    <col min="19" max="16384" width="9.140625" style="398"/>
  </cols>
  <sheetData>
    <row r="1" spans="1:7" ht="23.25" customHeight="1">
      <c r="A1" s="528" t="s">
        <v>512</v>
      </c>
      <c r="B1" s="528"/>
      <c r="C1" s="528"/>
      <c r="D1" s="528"/>
      <c r="E1" s="528"/>
      <c r="F1" s="528"/>
    </row>
    <row r="2" spans="1:7" ht="25.5" customHeight="1">
      <c r="A2" s="529" t="s">
        <v>513</v>
      </c>
      <c r="B2" s="529"/>
      <c r="C2" s="529"/>
      <c r="D2" s="529"/>
      <c r="E2" s="529"/>
      <c r="F2" s="529"/>
    </row>
    <row r="3" spans="1:7" ht="15" customHeight="1">
      <c r="A3" s="530" t="s">
        <v>264</v>
      </c>
      <c r="B3" s="530"/>
      <c r="C3" s="530"/>
      <c r="D3" s="530"/>
      <c r="E3" s="530"/>
      <c r="F3" s="530"/>
    </row>
    <row r="4" spans="1:7">
      <c r="A4" s="530"/>
      <c r="B4" s="530"/>
      <c r="C4" s="530"/>
      <c r="D4" s="530"/>
      <c r="E4" s="530"/>
      <c r="F4" s="530"/>
    </row>
    <row r="5" spans="1:7">
      <c r="A5" s="531" t="str">
        <f>'ngay thang'!B12</f>
        <v>Tại ngày 31 tháng 12 năm 2023/As at 31 December 2023</v>
      </c>
      <c r="B5" s="531"/>
      <c r="C5" s="531"/>
      <c r="D5" s="531"/>
      <c r="E5" s="531"/>
      <c r="F5" s="531"/>
    </row>
    <row r="6" spans="1:7">
      <c r="A6" s="355"/>
      <c r="B6" s="355"/>
      <c r="C6" s="355"/>
      <c r="D6" s="355"/>
      <c r="E6" s="355"/>
      <c r="F6" s="399"/>
    </row>
    <row r="7" spans="1:7" ht="30" customHeight="1">
      <c r="A7" s="526" t="s">
        <v>659</v>
      </c>
      <c r="B7" s="526"/>
      <c r="C7" s="526" t="s">
        <v>660</v>
      </c>
      <c r="D7" s="526"/>
      <c r="E7" s="526"/>
      <c r="F7" s="526"/>
    </row>
    <row r="8" spans="1:7" ht="30" customHeight="1">
      <c r="A8" s="526" t="s">
        <v>655</v>
      </c>
      <c r="B8" s="526"/>
      <c r="C8" s="526" t="s">
        <v>656</v>
      </c>
      <c r="D8" s="526"/>
      <c r="E8" s="526"/>
      <c r="F8" s="526"/>
    </row>
    <row r="9" spans="1:7" ht="30" customHeight="1">
      <c r="A9" s="527" t="s">
        <v>657</v>
      </c>
      <c r="B9" s="527"/>
      <c r="C9" s="527" t="s">
        <v>658</v>
      </c>
      <c r="D9" s="527"/>
      <c r="E9" s="527"/>
      <c r="F9" s="527"/>
    </row>
    <row r="10" spans="1:7" ht="30" customHeight="1">
      <c r="A10" s="527" t="s">
        <v>661</v>
      </c>
      <c r="B10" s="527"/>
      <c r="C10" s="527" t="str">
        <f>'ngay thang'!B14</f>
        <v>Ngày 12 tháng 01 năm 2024
12 Jan 2024</v>
      </c>
      <c r="D10" s="527"/>
      <c r="E10" s="527"/>
      <c r="F10" s="527"/>
    </row>
    <row r="11" spans="1:7" ht="19.5" customHeight="1">
      <c r="A11" s="357"/>
      <c r="B11" s="357"/>
      <c r="C11" s="357"/>
      <c r="D11" s="357"/>
      <c r="E11" s="357"/>
      <c r="F11" s="357"/>
    </row>
    <row r="12" spans="1:7" ht="21.75" customHeight="1">
      <c r="A12" s="400" t="s">
        <v>265</v>
      </c>
    </row>
    <row r="13" spans="1:7" ht="53.25" customHeight="1">
      <c r="A13" s="403" t="s">
        <v>199</v>
      </c>
      <c r="B13" s="403" t="s">
        <v>200</v>
      </c>
      <c r="C13" s="403" t="s">
        <v>201</v>
      </c>
      <c r="D13" s="359" t="s">
        <v>288</v>
      </c>
      <c r="E13" s="404" t="s">
        <v>289</v>
      </c>
      <c r="F13" s="405" t="s">
        <v>234</v>
      </c>
    </row>
    <row r="14" spans="1:7" s="277" customFormat="1" ht="21">
      <c r="A14" s="406" t="s">
        <v>46</v>
      </c>
      <c r="B14" s="407" t="s">
        <v>250</v>
      </c>
      <c r="C14" s="408" t="s">
        <v>88</v>
      </c>
      <c r="D14" s="409"/>
      <c r="E14" s="410"/>
      <c r="F14" s="411"/>
    </row>
    <row r="15" spans="1:7" s="277" customFormat="1" ht="21">
      <c r="A15" s="406" t="s">
        <v>89</v>
      </c>
      <c r="B15" s="408" t="s">
        <v>369</v>
      </c>
      <c r="C15" s="408" t="s">
        <v>90</v>
      </c>
      <c r="D15" s="412">
        <v>3574104181</v>
      </c>
      <c r="E15" s="412">
        <v>37135122362</v>
      </c>
      <c r="F15" s="305">
        <v>0.1992078089071441</v>
      </c>
      <c r="G15" s="276"/>
    </row>
    <row r="16" spans="1:7" s="277" customFormat="1" ht="21">
      <c r="A16" s="406"/>
      <c r="B16" s="413" t="s">
        <v>514</v>
      </c>
      <c r="C16" s="408" t="s">
        <v>91</v>
      </c>
      <c r="D16" s="412"/>
      <c r="E16" s="412"/>
      <c r="F16" s="305">
        <v>0</v>
      </c>
      <c r="G16" s="276"/>
    </row>
    <row r="17" spans="1:18" s="277" customFormat="1" ht="21">
      <c r="A17" s="406"/>
      <c r="B17" s="413" t="s">
        <v>370</v>
      </c>
      <c r="C17" s="408" t="s">
        <v>92</v>
      </c>
      <c r="D17" s="412">
        <v>3574104181</v>
      </c>
      <c r="E17" s="412">
        <v>37135122362</v>
      </c>
      <c r="F17" s="305">
        <v>0.23920512896964558</v>
      </c>
      <c r="G17" s="276"/>
    </row>
    <row r="18" spans="1:18" s="277" customFormat="1" ht="21">
      <c r="A18" s="406" t="s">
        <v>93</v>
      </c>
      <c r="B18" s="408" t="s">
        <v>372</v>
      </c>
      <c r="C18" s="408" t="s">
        <v>94</v>
      </c>
      <c r="D18" s="412">
        <v>75540676800</v>
      </c>
      <c r="E18" s="412">
        <v>39448379800</v>
      </c>
      <c r="F18" s="305">
        <v>2.1884083464555544</v>
      </c>
      <c r="G18" s="276"/>
    </row>
    <row r="19" spans="1:18" s="277" customFormat="1" ht="21">
      <c r="A19" s="406"/>
      <c r="B19" s="413" t="s">
        <v>373</v>
      </c>
      <c r="C19" s="408" t="s">
        <v>95</v>
      </c>
      <c r="D19" s="414">
        <v>75540676800</v>
      </c>
      <c r="E19" s="414">
        <v>39448379800</v>
      </c>
      <c r="F19" s="305">
        <v>3.5940345840658283</v>
      </c>
      <c r="G19" s="276"/>
    </row>
    <row r="20" spans="1:18" s="277" customFormat="1" ht="21">
      <c r="A20" s="406"/>
      <c r="B20" s="413" t="s">
        <v>374</v>
      </c>
      <c r="C20" s="408" t="s">
        <v>96</v>
      </c>
      <c r="D20" s="412"/>
      <c r="E20" s="412"/>
      <c r="F20" s="305">
        <v>0</v>
      </c>
      <c r="G20" s="276"/>
    </row>
    <row r="21" spans="1:18" s="277" customFormat="1" ht="21">
      <c r="A21" s="406"/>
      <c r="B21" s="413" t="s">
        <v>375</v>
      </c>
      <c r="C21" s="408" t="s">
        <v>181</v>
      </c>
      <c r="D21" s="412"/>
      <c r="E21" s="412"/>
      <c r="F21" s="305">
        <v>0</v>
      </c>
      <c r="G21" s="276"/>
    </row>
    <row r="22" spans="1:18" s="277" customFormat="1" ht="21">
      <c r="A22" s="406"/>
      <c r="B22" s="413" t="s">
        <v>273</v>
      </c>
      <c r="C22" s="408" t="s">
        <v>182</v>
      </c>
      <c r="D22" s="414"/>
      <c r="E22" s="414"/>
      <c r="F22" s="305" t="s">
        <v>707</v>
      </c>
      <c r="G22" s="276"/>
    </row>
    <row r="23" spans="1:18" s="277" customFormat="1" ht="21">
      <c r="A23" s="406" t="s">
        <v>97</v>
      </c>
      <c r="B23" s="413" t="s">
        <v>543</v>
      </c>
      <c r="C23" s="408"/>
      <c r="D23" s="414"/>
      <c r="E23" s="414"/>
      <c r="F23" s="305" t="s">
        <v>707</v>
      </c>
      <c r="G23" s="276"/>
    </row>
    <row r="24" spans="1:18" s="277" customFormat="1" ht="21">
      <c r="A24" s="406" t="s">
        <v>99</v>
      </c>
      <c r="B24" s="408" t="s">
        <v>376</v>
      </c>
      <c r="C24" s="408" t="s">
        <v>98</v>
      </c>
      <c r="D24" s="412"/>
      <c r="E24" s="412"/>
      <c r="F24" s="305">
        <v>0</v>
      </c>
      <c r="G24" s="276"/>
    </row>
    <row r="25" spans="1:18" s="277" customFormat="1" ht="21">
      <c r="A25" s="406" t="s">
        <v>101</v>
      </c>
      <c r="B25" s="408" t="s">
        <v>377</v>
      </c>
      <c r="C25" s="408" t="s">
        <v>100</v>
      </c>
      <c r="D25" s="412"/>
      <c r="E25" s="412"/>
      <c r="F25" s="305">
        <v>0</v>
      </c>
      <c r="G25" s="276"/>
    </row>
    <row r="26" spans="1:18" s="277" customFormat="1" ht="21">
      <c r="A26" s="406" t="s">
        <v>103</v>
      </c>
      <c r="B26" s="408" t="s">
        <v>542</v>
      </c>
      <c r="C26" s="408"/>
      <c r="D26" s="414"/>
      <c r="E26" s="414"/>
      <c r="F26" s="305" t="s">
        <v>707</v>
      </c>
      <c r="G26" s="276"/>
    </row>
    <row r="27" spans="1:18" s="277" customFormat="1" ht="21">
      <c r="A27" s="406" t="s">
        <v>105</v>
      </c>
      <c r="B27" s="408" t="s">
        <v>378</v>
      </c>
      <c r="C27" s="408" t="s">
        <v>102</v>
      </c>
      <c r="D27" s="414">
        <v>310600000</v>
      </c>
      <c r="E27" s="414"/>
      <c r="F27" s="305">
        <v>1.9585093637682074</v>
      </c>
      <c r="G27" s="276"/>
    </row>
    <row r="28" spans="1:18" s="277" customFormat="1" ht="21">
      <c r="A28" s="406" t="s">
        <v>107</v>
      </c>
      <c r="B28" s="408" t="s">
        <v>379</v>
      </c>
      <c r="C28" s="408" t="s">
        <v>104</v>
      </c>
      <c r="D28" s="414"/>
      <c r="E28" s="414"/>
      <c r="F28" s="305" t="s">
        <v>707</v>
      </c>
      <c r="G28" s="276"/>
    </row>
    <row r="29" spans="1:18" s="277" customFormat="1" ht="21">
      <c r="A29" s="406" t="s">
        <v>515</v>
      </c>
      <c r="B29" s="408" t="s">
        <v>380</v>
      </c>
      <c r="C29" s="408" t="s">
        <v>106</v>
      </c>
      <c r="D29" s="414"/>
      <c r="E29" s="414"/>
      <c r="F29" s="305" t="s">
        <v>707</v>
      </c>
      <c r="G29" s="276"/>
    </row>
    <row r="30" spans="1:18" s="387" customFormat="1" ht="21">
      <c r="A30" s="415" t="s">
        <v>516</v>
      </c>
      <c r="B30" s="407" t="s">
        <v>251</v>
      </c>
      <c r="C30" s="407" t="s">
        <v>108</v>
      </c>
      <c r="D30" s="416">
        <v>79425380981</v>
      </c>
      <c r="E30" s="416">
        <v>76583502162</v>
      </c>
      <c r="F30" s="306">
        <v>1.5039734942594596</v>
      </c>
      <c r="G30" s="276"/>
      <c r="H30" s="277"/>
      <c r="I30" s="277"/>
      <c r="J30" s="277"/>
      <c r="K30" s="277"/>
      <c r="L30" s="277"/>
      <c r="M30" s="277"/>
      <c r="N30" s="277"/>
      <c r="O30" s="277"/>
      <c r="P30" s="277"/>
      <c r="Q30" s="277"/>
      <c r="R30" s="277"/>
    </row>
    <row r="31" spans="1:18" s="277" customFormat="1" ht="21">
      <c r="A31" s="415" t="s">
        <v>56</v>
      </c>
      <c r="B31" s="407" t="s">
        <v>252</v>
      </c>
      <c r="C31" s="408" t="s">
        <v>109</v>
      </c>
      <c r="D31" s="414"/>
      <c r="E31" s="414"/>
      <c r="F31" s="305" t="s">
        <v>707</v>
      </c>
      <c r="G31" s="276"/>
    </row>
    <row r="32" spans="1:18" s="277" customFormat="1" ht="21">
      <c r="A32" s="415" t="s">
        <v>110</v>
      </c>
      <c r="B32" s="407" t="s">
        <v>517</v>
      </c>
      <c r="C32" s="408"/>
      <c r="D32" s="414"/>
      <c r="E32" s="414"/>
      <c r="F32" s="305" t="s">
        <v>707</v>
      </c>
      <c r="G32" s="276"/>
    </row>
    <row r="33" spans="1:7" s="277" customFormat="1" ht="38.25" customHeight="1">
      <c r="A33" s="415" t="s">
        <v>112</v>
      </c>
      <c r="B33" s="407" t="s">
        <v>381</v>
      </c>
      <c r="C33" s="407" t="s">
        <v>111</v>
      </c>
      <c r="D33" s="414"/>
      <c r="E33" s="414">
        <v>1289050000</v>
      </c>
      <c r="F33" s="305">
        <v>0</v>
      </c>
      <c r="G33" s="276"/>
    </row>
    <row r="34" spans="1:7" s="277" customFormat="1" ht="21">
      <c r="A34" s="406"/>
      <c r="B34" s="413" t="s">
        <v>544</v>
      </c>
      <c r="C34" s="408" t="s">
        <v>240</v>
      </c>
      <c r="D34" s="414"/>
      <c r="E34" s="414">
        <v>1289050000</v>
      </c>
      <c r="F34" s="305">
        <v>0</v>
      </c>
      <c r="G34" s="276"/>
    </row>
    <row r="35" spans="1:7" s="277" customFormat="1" ht="21">
      <c r="A35" s="406"/>
      <c r="B35" s="413" t="s">
        <v>382</v>
      </c>
      <c r="C35" s="408" t="s">
        <v>253</v>
      </c>
      <c r="D35" s="414"/>
      <c r="E35" s="414"/>
      <c r="F35" s="305" t="s">
        <v>707</v>
      </c>
      <c r="G35" s="276"/>
    </row>
    <row r="36" spans="1:7" s="277" customFormat="1" ht="21">
      <c r="A36" s="415" t="s">
        <v>114</v>
      </c>
      <c r="B36" s="407" t="s">
        <v>383</v>
      </c>
      <c r="C36" s="407" t="s">
        <v>113</v>
      </c>
      <c r="D36" s="416">
        <v>389995235</v>
      </c>
      <c r="E36" s="416">
        <v>690227760</v>
      </c>
      <c r="F36" s="306">
        <v>1.7675517861383414</v>
      </c>
      <c r="G36" s="276"/>
    </row>
    <row r="37" spans="1:7" s="277" customFormat="1" ht="21">
      <c r="A37" s="406"/>
      <c r="B37" s="408" t="s">
        <v>384</v>
      </c>
      <c r="C37" s="408" t="s">
        <v>241</v>
      </c>
      <c r="D37" s="412">
        <v>40696980</v>
      </c>
      <c r="E37" s="412">
        <v>16531244</v>
      </c>
      <c r="F37" s="305">
        <v>11.635657387661114</v>
      </c>
      <c r="G37" s="276"/>
    </row>
    <row r="38" spans="1:7" s="277" customFormat="1" ht="21">
      <c r="A38" s="406"/>
      <c r="B38" s="408" t="s">
        <v>385</v>
      </c>
      <c r="C38" s="408" t="s">
        <v>242</v>
      </c>
      <c r="D38" s="412">
        <v>52842822</v>
      </c>
      <c r="E38" s="412">
        <v>402046768</v>
      </c>
      <c r="F38" s="305">
        <v>9.7784644707623976</v>
      </c>
      <c r="G38" s="276"/>
    </row>
    <row r="39" spans="1:7" s="277" customFormat="1" ht="21">
      <c r="A39" s="406"/>
      <c r="B39" s="408" t="s">
        <v>274</v>
      </c>
      <c r="C39" s="408" t="s">
        <v>183</v>
      </c>
      <c r="D39" s="414"/>
      <c r="E39" s="414"/>
      <c r="F39" s="305" t="s">
        <v>707</v>
      </c>
      <c r="G39" s="276"/>
    </row>
    <row r="40" spans="1:7" s="277" customFormat="1" ht="21">
      <c r="A40" s="406"/>
      <c r="B40" s="408" t="s">
        <v>386</v>
      </c>
      <c r="C40" s="408" t="s">
        <v>187</v>
      </c>
      <c r="D40" s="412">
        <v>45000000</v>
      </c>
      <c r="E40" s="412">
        <v>45000000</v>
      </c>
      <c r="F40" s="305">
        <v>1</v>
      </c>
      <c r="G40" s="276"/>
    </row>
    <row r="41" spans="1:7" s="277" customFormat="1" ht="31.5">
      <c r="A41" s="406"/>
      <c r="B41" s="408" t="s">
        <v>441</v>
      </c>
      <c r="C41" s="408" t="s">
        <v>184</v>
      </c>
      <c r="D41" s="414"/>
      <c r="E41" s="414"/>
      <c r="F41" s="305" t="s">
        <v>707</v>
      </c>
      <c r="G41" s="276"/>
    </row>
    <row r="42" spans="1:7" s="277" customFormat="1" ht="21">
      <c r="A42" s="406"/>
      <c r="B42" s="408" t="s">
        <v>277</v>
      </c>
      <c r="C42" s="408" t="s">
        <v>190</v>
      </c>
      <c r="D42" s="412">
        <v>2715947</v>
      </c>
      <c r="E42" s="412">
        <v>2166198</v>
      </c>
      <c r="F42" s="305">
        <v>34.867664616846184</v>
      </c>
      <c r="G42" s="276"/>
    </row>
    <row r="43" spans="1:7" s="277" customFormat="1" ht="21">
      <c r="A43" s="406"/>
      <c r="B43" s="408" t="s">
        <v>275</v>
      </c>
      <c r="C43" s="408" t="s">
        <v>186</v>
      </c>
      <c r="D43" s="412">
        <v>79073675</v>
      </c>
      <c r="E43" s="412">
        <v>73635130</v>
      </c>
      <c r="F43" s="305">
        <v>1.4841177780319073</v>
      </c>
      <c r="G43" s="276"/>
    </row>
    <row r="44" spans="1:7" s="277" customFormat="1" ht="26.25" customHeight="1">
      <c r="A44" s="406"/>
      <c r="B44" s="408" t="s">
        <v>276</v>
      </c>
      <c r="C44" s="408" t="s">
        <v>185</v>
      </c>
      <c r="D44" s="412">
        <v>42185658</v>
      </c>
      <c r="E44" s="412">
        <v>21336065</v>
      </c>
      <c r="F44" s="305">
        <v>2.043468501285401</v>
      </c>
      <c r="G44" s="276"/>
    </row>
    <row r="45" spans="1:7" s="277" customFormat="1" ht="26.25" customHeight="1">
      <c r="A45" s="406"/>
      <c r="B45" s="408" t="s">
        <v>387</v>
      </c>
      <c r="C45" s="408" t="s">
        <v>189</v>
      </c>
      <c r="D45" s="412">
        <v>11000000</v>
      </c>
      <c r="E45" s="412">
        <v>5500000</v>
      </c>
      <c r="F45" s="305">
        <v>2</v>
      </c>
      <c r="G45" s="276"/>
    </row>
    <row r="46" spans="1:7" s="277" customFormat="1" ht="21">
      <c r="A46" s="406"/>
      <c r="B46" s="408" t="s">
        <v>388</v>
      </c>
      <c r="C46" s="408" t="s">
        <v>229</v>
      </c>
      <c r="D46" s="412">
        <v>33000000</v>
      </c>
      <c r="E46" s="412">
        <v>16500000</v>
      </c>
      <c r="F46" s="305">
        <v>2</v>
      </c>
      <c r="G46" s="276"/>
    </row>
    <row r="47" spans="1:7" s="277" customFormat="1" ht="21">
      <c r="A47" s="406"/>
      <c r="B47" s="408" t="s">
        <v>389</v>
      </c>
      <c r="C47" s="408" t="s">
        <v>192</v>
      </c>
      <c r="D47" s="412">
        <v>13200000</v>
      </c>
      <c r="E47" s="412">
        <v>13200000</v>
      </c>
      <c r="F47" s="305">
        <v>1</v>
      </c>
      <c r="G47" s="276"/>
    </row>
    <row r="48" spans="1:7" s="277" customFormat="1" ht="21">
      <c r="A48" s="406"/>
      <c r="B48" s="408" t="s">
        <v>279</v>
      </c>
      <c r="C48" s="408" t="s">
        <v>188</v>
      </c>
      <c r="D48" s="412">
        <v>43389000</v>
      </c>
      <c r="E48" s="412">
        <v>64905194</v>
      </c>
      <c r="F48" s="305">
        <v>0.78889090909090909</v>
      </c>
      <c r="G48" s="276"/>
    </row>
    <row r="49" spans="1:7" s="277" customFormat="1" ht="21">
      <c r="A49" s="406"/>
      <c r="B49" s="408" t="s">
        <v>390</v>
      </c>
      <c r="C49" s="408" t="s">
        <v>191</v>
      </c>
      <c r="D49" s="414"/>
      <c r="E49" s="414">
        <v>6250004</v>
      </c>
      <c r="F49" s="305" t="s">
        <v>707</v>
      </c>
      <c r="G49" s="276"/>
    </row>
    <row r="50" spans="1:7" s="277" customFormat="1" ht="42">
      <c r="A50" s="406"/>
      <c r="B50" s="408" t="s">
        <v>278</v>
      </c>
      <c r="C50" s="408" t="s">
        <v>431</v>
      </c>
      <c r="D50" s="414">
        <v>26480553</v>
      </c>
      <c r="E50" s="414">
        <v>21481392</v>
      </c>
      <c r="F50" s="305">
        <v>28.590040552095839</v>
      </c>
      <c r="G50" s="276"/>
    </row>
    <row r="51" spans="1:7" s="277" customFormat="1" ht="21">
      <c r="A51" s="406"/>
      <c r="B51" s="408" t="s">
        <v>433</v>
      </c>
      <c r="C51" s="408" t="s">
        <v>432</v>
      </c>
      <c r="D51" s="414">
        <v>310600</v>
      </c>
      <c r="E51" s="414">
        <v>1289050</v>
      </c>
      <c r="F51" s="305">
        <v>0.25895417861668779</v>
      </c>
      <c r="G51" s="276"/>
    </row>
    <row r="52" spans="1:7" s="277" customFormat="1" ht="21">
      <c r="A52" s="406"/>
      <c r="B52" s="408" t="s">
        <v>434</v>
      </c>
      <c r="C52" s="408" t="s">
        <v>442</v>
      </c>
      <c r="D52" s="414">
        <v>100000</v>
      </c>
      <c r="E52" s="414">
        <v>386715</v>
      </c>
      <c r="F52" s="305">
        <v>0.24256831330123346</v>
      </c>
      <c r="G52" s="276"/>
    </row>
    <row r="53" spans="1:7" s="277" customFormat="1" ht="21">
      <c r="A53" s="406"/>
      <c r="B53" s="408" t="s">
        <v>430</v>
      </c>
      <c r="C53" s="408" t="s">
        <v>443</v>
      </c>
      <c r="D53" s="414"/>
      <c r="E53" s="414"/>
      <c r="F53" s="305" t="s">
        <v>707</v>
      </c>
      <c r="G53" s="276"/>
    </row>
    <row r="54" spans="1:7" s="277" customFormat="1" ht="21">
      <c r="A54" s="415" t="s">
        <v>518</v>
      </c>
      <c r="B54" s="407" t="s">
        <v>391</v>
      </c>
      <c r="C54" s="407" t="s">
        <v>115</v>
      </c>
      <c r="D54" s="416">
        <v>389995235</v>
      </c>
      <c r="E54" s="416">
        <v>1979277760</v>
      </c>
      <c r="F54" s="306">
        <v>0.30915407865982281</v>
      </c>
      <c r="G54" s="276"/>
    </row>
    <row r="55" spans="1:7" s="277" customFormat="1" ht="21">
      <c r="A55" s="406"/>
      <c r="B55" s="417" t="s">
        <v>519</v>
      </c>
      <c r="C55" s="408" t="s">
        <v>116</v>
      </c>
      <c r="D55" s="416">
        <v>79035385746</v>
      </c>
      <c r="E55" s="416">
        <v>74604224402</v>
      </c>
      <c r="F55" s="306">
        <v>1.5332128270429117</v>
      </c>
      <c r="G55" s="276"/>
    </row>
    <row r="56" spans="1:7" s="277" customFormat="1" ht="21">
      <c r="A56" s="406"/>
      <c r="B56" s="413" t="s">
        <v>392</v>
      </c>
      <c r="C56" s="408" t="s">
        <v>117</v>
      </c>
      <c r="D56" s="418">
        <v>6896949.25</v>
      </c>
      <c r="E56" s="418">
        <v>6484756.8099999996</v>
      </c>
      <c r="F56" s="305">
        <v>1.2901295775128443</v>
      </c>
      <c r="G56" s="276"/>
    </row>
    <row r="57" spans="1:7" s="277" customFormat="1" ht="21">
      <c r="A57" s="406"/>
      <c r="B57" s="413" t="s">
        <v>393</v>
      </c>
      <c r="C57" s="408" t="s">
        <v>118</v>
      </c>
      <c r="D57" s="418">
        <v>11459.47</v>
      </c>
      <c r="E57" s="418">
        <v>11504.55</v>
      </c>
      <c r="F57" s="305">
        <v>1.188418707778591</v>
      </c>
      <c r="G57" s="276"/>
    </row>
    <row r="58" spans="1:7">
      <c r="A58" s="419"/>
      <c r="B58" s="420"/>
      <c r="C58" s="421"/>
      <c r="D58" s="422"/>
      <c r="E58" s="422"/>
      <c r="F58" s="423"/>
    </row>
    <row r="59" spans="1:7" ht="11.25" customHeight="1">
      <c r="A59" s="277"/>
      <c r="B59" s="277"/>
      <c r="C59" s="277"/>
      <c r="D59" s="424"/>
      <c r="E59" s="424"/>
      <c r="F59" s="425"/>
    </row>
    <row r="60" spans="1:7">
      <c r="A60" s="387" t="s">
        <v>176</v>
      </c>
      <c r="B60" s="277"/>
      <c r="C60" s="224"/>
      <c r="D60" s="426" t="s">
        <v>177</v>
      </c>
      <c r="E60" s="424"/>
      <c r="F60" s="425"/>
    </row>
    <row r="61" spans="1:7">
      <c r="A61" s="390" t="s">
        <v>178</v>
      </c>
      <c r="B61" s="277"/>
      <c r="C61" s="224"/>
      <c r="D61" s="427" t="s">
        <v>179</v>
      </c>
      <c r="E61" s="424"/>
      <c r="F61" s="425"/>
    </row>
    <row r="62" spans="1:7">
      <c r="A62" s="277"/>
      <c r="B62" s="277"/>
      <c r="C62" s="224"/>
      <c r="D62" s="224"/>
      <c r="E62" s="424"/>
      <c r="F62" s="425"/>
    </row>
    <row r="63" spans="1:7">
      <c r="A63" s="277"/>
      <c r="B63" s="277"/>
      <c r="C63" s="224"/>
      <c r="D63" s="224"/>
      <c r="E63" s="424"/>
      <c r="F63" s="425"/>
    </row>
    <row r="64" spans="1:7">
      <c r="A64" s="277"/>
      <c r="B64" s="277"/>
      <c r="C64" s="224"/>
      <c r="D64" s="224"/>
      <c r="E64" s="424"/>
      <c r="F64" s="425"/>
    </row>
    <row r="65" spans="1:6">
      <c r="A65" s="277"/>
      <c r="B65" s="277"/>
      <c r="C65" s="224"/>
      <c r="D65" s="224"/>
      <c r="E65" s="424"/>
      <c r="F65" s="425"/>
    </row>
    <row r="66" spans="1:6">
      <c r="A66" s="277"/>
      <c r="B66" s="277"/>
      <c r="C66" s="224"/>
      <c r="D66" s="224"/>
      <c r="E66" s="424"/>
      <c r="F66" s="425"/>
    </row>
    <row r="67" spans="1:6">
      <c r="A67" s="277"/>
      <c r="B67" s="277"/>
      <c r="C67" s="224"/>
      <c r="D67" s="224"/>
      <c r="E67" s="424"/>
      <c r="F67" s="425"/>
    </row>
    <row r="68" spans="1:6">
      <c r="A68" s="277"/>
      <c r="B68" s="277"/>
      <c r="C68" s="224"/>
      <c r="D68" s="224"/>
      <c r="E68" s="424"/>
      <c r="F68" s="425"/>
    </row>
    <row r="69" spans="1:6">
      <c r="A69" s="277"/>
      <c r="B69" s="277"/>
      <c r="C69" s="224"/>
      <c r="D69" s="224"/>
      <c r="E69" s="424"/>
      <c r="F69" s="425"/>
    </row>
    <row r="70" spans="1:6">
      <c r="A70" s="392"/>
      <c r="B70" s="392"/>
      <c r="C70" s="224"/>
      <c r="D70" s="393"/>
      <c r="E70" s="428"/>
      <c r="F70" s="429"/>
    </row>
    <row r="71" spans="1:6">
      <c r="A71" s="387" t="s">
        <v>238</v>
      </c>
      <c r="B71" s="277"/>
      <c r="C71" s="224"/>
      <c r="D71" s="389" t="s">
        <v>450</v>
      </c>
      <c r="E71" s="424"/>
      <c r="F71" s="425"/>
    </row>
    <row r="72" spans="1:6">
      <c r="A72" s="387" t="s">
        <v>599</v>
      </c>
      <c r="B72" s="277"/>
      <c r="C72" s="224"/>
      <c r="D72" s="389"/>
      <c r="E72" s="424"/>
      <c r="F72" s="425"/>
    </row>
    <row r="73" spans="1:6">
      <c r="A73" s="277" t="s">
        <v>239</v>
      </c>
      <c r="B73" s="277"/>
      <c r="C73" s="224"/>
      <c r="D73" s="388"/>
      <c r="E73" s="424"/>
      <c r="F73" s="425"/>
    </row>
  </sheetData>
  <mergeCells count="12">
    <mergeCell ref="A10:B10"/>
    <mergeCell ref="C10:F10"/>
    <mergeCell ref="A3:F4"/>
    <mergeCell ref="A1:F1"/>
    <mergeCell ref="A2:F2"/>
    <mergeCell ref="A8:B8"/>
    <mergeCell ref="C8:F8"/>
    <mergeCell ref="A5:F5"/>
    <mergeCell ref="A9:B9"/>
    <mergeCell ref="C9:F9"/>
    <mergeCell ref="A7:B7"/>
    <mergeCell ref="C7:F7"/>
  </mergeCells>
  <pageMargins left="0.48" right="0.45" top="0.5" bottom="0.53" header="0.3" footer="0.3"/>
  <pageSetup scale="6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view="pageBreakPreview" topLeftCell="A37" zoomScaleNormal="100" zoomScaleSheetLayoutView="100" workbookViewId="0">
      <selection activeCell="D50" sqref="A1:XFD1048576"/>
    </sheetView>
  </sheetViews>
  <sheetFormatPr defaultColWidth="9.140625" defaultRowHeight="10.5"/>
  <cols>
    <col min="1" max="1" width="7.140625" style="398" customWidth="1"/>
    <col min="2" max="2" width="48.5703125" style="398" customWidth="1"/>
    <col min="3" max="3" width="9.140625" style="398"/>
    <col min="4" max="4" width="21.85546875" style="401" customWidth="1"/>
    <col min="5" max="5" width="21.140625" style="401" customWidth="1"/>
    <col min="6" max="6" width="19.5703125" style="401" customWidth="1"/>
    <col min="7" max="7" width="14.5703125" style="224" bestFit="1" customWidth="1"/>
    <col min="8" max="9" width="15.85546875" style="224" bestFit="1" customWidth="1"/>
    <col min="10" max="12" width="14.5703125" style="277" bestFit="1" customWidth="1"/>
    <col min="13" max="13" width="13.85546875" style="277" bestFit="1" customWidth="1"/>
    <col min="14" max="14" width="9.140625" style="277"/>
    <col min="15" max="15" width="12.5703125" style="277" bestFit="1" customWidth="1"/>
    <col min="16" max="16384" width="9.140625" style="398"/>
  </cols>
  <sheetData>
    <row r="1" spans="1:20" ht="23.25" customHeight="1">
      <c r="A1" s="528" t="s">
        <v>512</v>
      </c>
      <c r="B1" s="528"/>
      <c r="C1" s="528"/>
      <c r="D1" s="528"/>
      <c r="E1" s="528"/>
      <c r="F1" s="528"/>
    </row>
    <row r="2" spans="1:20" ht="33" customHeight="1">
      <c r="A2" s="529" t="s">
        <v>520</v>
      </c>
      <c r="B2" s="529"/>
      <c r="C2" s="529"/>
      <c r="D2" s="529"/>
      <c r="E2" s="529"/>
      <c r="F2" s="529"/>
    </row>
    <row r="3" spans="1:20" ht="15" customHeight="1">
      <c r="A3" s="530" t="s">
        <v>264</v>
      </c>
      <c r="B3" s="530"/>
      <c r="C3" s="530"/>
      <c r="D3" s="530"/>
      <c r="E3" s="530"/>
      <c r="F3" s="530"/>
    </row>
    <row r="4" spans="1:20">
      <c r="A4" s="530"/>
      <c r="B4" s="530"/>
      <c r="C4" s="530"/>
      <c r="D4" s="530"/>
      <c r="E4" s="530"/>
      <c r="F4" s="530"/>
    </row>
    <row r="5" spans="1:20">
      <c r="A5" s="531" t="str">
        <f>'ngay thang'!B10</f>
        <v>Quý 4 năm 2023/Quarter 4 2023</v>
      </c>
      <c r="B5" s="531"/>
      <c r="C5" s="531"/>
      <c r="D5" s="531"/>
      <c r="E5" s="531"/>
      <c r="F5" s="531"/>
    </row>
    <row r="6" spans="1:20">
      <c r="A6" s="355"/>
      <c r="B6" s="355"/>
      <c r="C6" s="355"/>
      <c r="D6" s="355"/>
      <c r="E6" s="355"/>
      <c r="F6" s="277"/>
    </row>
    <row r="7" spans="1:20" ht="30" customHeight="1">
      <c r="A7" s="526" t="s">
        <v>659</v>
      </c>
      <c r="B7" s="526"/>
      <c r="C7" s="526" t="s">
        <v>660</v>
      </c>
      <c r="D7" s="526"/>
      <c r="E7" s="526"/>
      <c r="F7" s="526"/>
    </row>
    <row r="8" spans="1:20" ht="30" customHeight="1">
      <c r="A8" s="526" t="s">
        <v>655</v>
      </c>
      <c r="B8" s="526"/>
      <c r="C8" s="526" t="s">
        <v>656</v>
      </c>
      <c r="D8" s="526"/>
      <c r="E8" s="526"/>
      <c r="F8" s="526"/>
    </row>
    <row r="9" spans="1:20" ht="30" customHeight="1">
      <c r="A9" s="527" t="s">
        <v>657</v>
      </c>
      <c r="B9" s="527"/>
      <c r="C9" s="527" t="s">
        <v>658</v>
      </c>
      <c r="D9" s="527"/>
      <c r="E9" s="527"/>
      <c r="F9" s="527"/>
    </row>
    <row r="10" spans="1:20" ht="30" customHeight="1">
      <c r="A10" s="527" t="s">
        <v>661</v>
      </c>
      <c r="B10" s="527"/>
      <c r="C10" s="527" t="str">
        <f>'ngay thang'!B14</f>
        <v>Ngày 12 tháng 01 năm 2024
12 Jan 2024</v>
      </c>
      <c r="D10" s="527"/>
      <c r="E10" s="527"/>
      <c r="F10" s="527"/>
    </row>
    <row r="11" spans="1:20" ht="24" customHeight="1">
      <c r="A11" s="357"/>
      <c r="B11" s="357"/>
      <c r="C11" s="357"/>
      <c r="D11" s="357"/>
      <c r="E11" s="357"/>
      <c r="F11" s="357"/>
    </row>
    <row r="12" spans="1:20" ht="21" customHeight="1">
      <c r="A12" s="430" t="s">
        <v>266</v>
      </c>
      <c r="B12" s="350"/>
      <c r="C12" s="350"/>
      <c r="D12" s="431"/>
      <c r="E12" s="431"/>
      <c r="F12" s="431"/>
    </row>
    <row r="13" spans="1:20" ht="43.5" customHeight="1">
      <c r="A13" s="432" t="s">
        <v>199</v>
      </c>
      <c r="B13" s="432" t="s">
        <v>173</v>
      </c>
      <c r="C13" s="432" t="s">
        <v>201</v>
      </c>
      <c r="D13" s="433" t="s">
        <v>288</v>
      </c>
      <c r="E13" s="433" t="s">
        <v>289</v>
      </c>
      <c r="F13" s="433" t="s">
        <v>230</v>
      </c>
    </row>
    <row r="14" spans="1:20" s="400" customFormat="1" ht="21">
      <c r="A14" s="434" t="s">
        <v>46</v>
      </c>
      <c r="B14" s="435" t="s">
        <v>394</v>
      </c>
      <c r="C14" s="435" t="s">
        <v>119</v>
      </c>
      <c r="D14" s="436">
        <v>180592781</v>
      </c>
      <c r="E14" s="436">
        <v>4114731</v>
      </c>
      <c r="F14" s="436">
        <v>1443076565</v>
      </c>
      <c r="G14" s="437"/>
      <c r="H14" s="224"/>
      <c r="I14" s="224"/>
      <c r="J14" s="276"/>
      <c r="K14" s="276"/>
      <c r="L14" s="276"/>
      <c r="M14" s="276"/>
      <c r="N14" s="277"/>
      <c r="O14" s="277"/>
      <c r="P14" s="438"/>
      <c r="Q14" s="438"/>
      <c r="R14" s="438"/>
      <c r="S14" s="438"/>
      <c r="T14" s="438"/>
    </row>
    <row r="15" spans="1:20" s="400" customFormat="1" ht="21">
      <c r="A15" s="273">
        <v>1</v>
      </c>
      <c r="B15" s="274" t="s">
        <v>545</v>
      </c>
      <c r="C15" s="435"/>
      <c r="D15" s="436"/>
      <c r="E15" s="436"/>
      <c r="F15" s="436"/>
      <c r="G15" s="437"/>
      <c r="H15" s="224"/>
      <c r="I15" s="224"/>
      <c r="J15" s="276"/>
      <c r="K15" s="276"/>
      <c r="L15" s="276"/>
      <c r="M15" s="276"/>
      <c r="N15" s="277"/>
      <c r="O15" s="277"/>
      <c r="P15" s="438"/>
      <c r="Q15" s="438"/>
      <c r="R15" s="438"/>
      <c r="S15" s="438"/>
      <c r="T15" s="438"/>
    </row>
    <row r="16" spans="1:20" s="278" customFormat="1" ht="21">
      <c r="A16" s="273">
        <v>2</v>
      </c>
      <c r="B16" s="274" t="s">
        <v>395</v>
      </c>
      <c r="C16" s="274" t="s">
        <v>120</v>
      </c>
      <c r="D16" s="439">
        <v>169000000</v>
      </c>
      <c r="E16" s="440"/>
      <c r="F16" s="440">
        <v>1219586301</v>
      </c>
      <c r="G16" s="275"/>
      <c r="H16" s="224"/>
      <c r="I16" s="224"/>
      <c r="J16" s="276"/>
      <c r="K16" s="276"/>
      <c r="L16" s="276"/>
      <c r="M16" s="276"/>
      <c r="N16" s="277"/>
      <c r="O16" s="277"/>
    </row>
    <row r="17" spans="1:20" s="278" customFormat="1" ht="21">
      <c r="A17" s="273">
        <v>3</v>
      </c>
      <c r="B17" s="274" t="s">
        <v>396</v>
      </c>
      <c r="C17" s="274" t="s">
        <v>121</v>
      </c>
      <c r="D17" s="440">
        <v>11592781</v>
      </c>
      <c r="E17" s="440">
        <v>4114731</v>
      </c>
      <c r="F17" s="440">
        <v>223490264</v>
      </c>
      <c r="G17" s="275"/>
      <c r="H17" s="224"/>
      <c r="I17" s="224"/>
      <c r="J17" s="276"/>
      <c r="K17" s="276"/>
      <c r="L17" s="276"/>
      <c r="M17" s="276"/>
      <c r="N17" s="277"/>
      <c r="O17" s="277"/>
    </row>
    <row r="18" spans="1:20" s="278" customFormat="1" ht="21">
      <c r="A18" s="273">
        <v>4</v>
      </c>
      <c r="B18" s="274" t="s">
        <v>397</v>
      </c>
      <c r="C18" s="274" t="s">
        <v>122</v>
      </c>
      <c r="D18" s="436"/>
      <c r="E18" s="436"/>
      <c r="F18" s="436"/>
      <c r="G18" s="275"/>
      <c r="H18" s="224"/>
      <c r="I18" s="224"/>
      <c r="J18" s="276"/>
      <c r="K18" s="276"/>
      <c r="L18" s="276"/>
      <c r="M18" s="276"/>
      <c r="N18" s="277"/>
      <c r="O18" s="277"/>
    </row>
    <row r="19" spans="1:20" s="400" customFormat="1" ht="21">
      <c r="A19" s="434" t="s">
        <v>56</v>
      </c>
      <c r="B19" s="435" t="s">
        <v>398</v>
      </c>
      <c r="C19" s="435" t="s">
        <v>123</v>
      </c>
      <c r="D19" s="436">
        <v>637339455</v>
      </c>
      <c r="E19" s="436">
        <v>635011484</v>
      </c>
      <c r="F19" s="436">
        <v>2397927634</v>
      </c>
      <c r="G19" s="437"/>
      <c r="H19" s="224"/>
      <c r="I19" s="224"/>
      <c r="J19" s="276"/>
      <c r="K19" s="276"/>
      <c r="L19" s="276"/>
      <c r="M19" s="276"/>
      <c r="N19" s="277"/>
      <c r="O19" s="277"/>
      <c r="P19" s="438"/>
      <c r="Q19" s="438"/>
      <c r="R19" s="438"/>
      <c r="S19" s="438"/>
      <c r="T19" s="438"/>
    </row>
    <row r="20" spans="1:20" s="278" customFormat="1" ht="21">
      <c r="A20" s="273">
        <v>1</v>
      </c>
      <c r="B20" s="274" t="s">
        <v>399</v>
      </c>
      <c r="C20" s="274" t="s">
        <v>124</v>
      </c>
      <c r="D20" s="440">
        <v>231694681</v>
      </c>
      <c r="E20" s="440">
        <v>203656533</v>
      </c>
      <c r="F20" s="440">
        <v>754796649</v>
      </c>
      <c r="G20" s="275"/>
      <c r="H20" s="224"/>
      <c r="I20" s="224"/>
      <c r="J20" s="276"/>
      <c r="K20" s="276"/>
      <c r="L20" s="276"/>
      <c r="M20" s="276"/>
      <c r="N20" s="277"/>
      <c r="O20" s="277"/>
    </row>
    <row r="21" spans="1:20" s="278" customFormat="1" ht="21">
      <c r="A21" s="273">
        <v>2</v>
      </c>
      <c r="B21" s="274" t="s">
        <v>400</v>
      </c>
      <c r="C21" s="274" t="s">
        <v>125</v>
      </c>
      <c r="D21" s="440">
        <v>79359454</v>
      </c>
      <c r="E21" s="440">
        <v>79625105</v>
      </c>
      <c r="F21" s="440">
        <v>316451053</v>
      </c>
      <c r="G21" s="275"/>
      <c r="H21" s="224"/>
      <c r="I21" s="224"/>
      <c r="J21" s="276"/>
      <c r="K21" s="276"/>
      <c r="L21" s="276"/>
      <c r="M21" s="276"/>
      <c r="N21" s="277"/>
      <c r="O21" s="277"/>
    </row>
    <row r="22" spans="1:20" s="278" customFormat="1" ht="21">
      <c r="A22" s="273"/>
      <c r="B22" s="441" t="s">
        <v>254</v>
      </c>
      <c r="C22" s="274" t="s">
        <v>195</v>
      </c>
      <c r="D22" s="440">
        <v>60000000</v>
      </c>
      <c r="E22" s="440">
        <v>60000000</v>
      </c>
      <c r="F22" s="440">
        <v>240000000</v>
      </c>
      <c r="G22" s="275"/>
      <c r="H22" s="224"/>
      <c r="I22" s="224"/>
      <c r="J22" s="276"/>
      <c r="K22" s="276"/>
      <c r="L22" s="276"/>
      <c r="M22" s="276"/>
      <c r="N22" s="277"/>
      <c r="O22" s="277"/>
    </row>
    <row r="23" spans="1:20" s="278" customFormat="1" ht="21">
      <c r="A23" s="273"/>
      <c r="B23" s="441" t="s">
        <v>255</v>
      </c>
      <c r="C23" s="274" t="s">
        <v>196</v>
      </c>
      <c r="D23" s="440">
        <v>2859454</v>
      </c>
      <c r="E23" s="440">
        <v>3125105</v>
      </c>
      <c r="F23" s="440">
        <v>10451053</v>
      </c>
      <c r="G23" s="275"/>
      <c r="H23" s="224"/>
      <c r="I23" s="224"/>
      <c r="J23" s="276"/>
      <c r="K23" s="276"/>
      <c r="L23" s="276"/>
      <c r="M23" s="276"/>
      <c r="N23" s="277"/>
      <c r="O23" s="277"/>
    </row>
    <row r="24" spans="1:20" s="278" customFormat="1" ht="21">
      <c r="A24" s="273"/>
      <c r="B24" s="441" t="s">
        <v>256</v>
      </c>
      <c r="C24" s="274" t="s">
        <v>231</v>
      </c>
      <c r="D24" s="440">
        <v>16500000</v>
      </c>
      <c r="E24" s="440">
        <v>16500000</v>
      </c>
      <c r="F24" s="440">
        <v>66000000</v>
      </c>
      <c r="G24" s="275"/>
      <c r="H24" s="224"/>
      <c r="I24" s="224"/>
      <c r="J24" s="276"/>
      <c r="K24" s="276"/>
      <c r="L24" s="276"/>
      <c r="M24" s="276"/>
      <c r="N24" s="277"/>
      <c r="O24" s="277"/>
    </row>
    <row r="25" spans="1:20" s="278" customFormat="1" ht="55.5" customHeight="1">
      <c r="A25" s="273">
        <v>3</v>
      </c>
      <c r="B25" s="442" t="s">
        <v>521</v>
      </c>
      <c r="C25" s="274" t="s">
        <v>126</v>
      </c>
      <c r="D25" s="440">
        <v>89100000</v>
      </c>
      <c r="E25" s="440">
        <v>89100000</v>
      </c>
      <c r="F25" s="440">
        <v>356400000</v>
      </c>
      <c r="G25" s="275"/>
      <c r="H25" s="224"/>
      <c r="I25" s="224"/>
      <c r="J25" s="276"/>
      <c r="K25" s="276"/>
      <c r="L25" s="276"/>
      <c r="M25" s="276"/>
      <c r="N25" s="277"/>
      <c r="O25" s="277"/>
    </row>
    <row r="26" spans="1:20" s="278" customFormat="1" ht="21">
      <c r="A26" s="273"/>
      <c r="B26" s="274" t="s">
        <v>401</v>
      </c>
      <c r="C26" s="274" t="s">
        <v>194</v>
      </c>
      <c r="D26" s="440">
        <v>49500000</v>
      </c>
      <c r="E26" s="440">
        <v>49500000</v>
      </c>
      <c r="F26" s="440">
        <v>198000000</v>
      </c>
      <c r="G26" s="275"/>
      <c r="H26" s="224"/>
      <c r="I26" s="224"/>
      <c r="J26" s="276"/>
      <c r="K26" s="276"/>
      <c r="L26" s="276"/>
      <c r="M26" s="276"/>
      <c r="N26" s="277"/>
      <c r="O26" s="277"/>
    </row>
    <row r="27" spans="1:20" s="278" customFormat="1" ht="42">
      <c r="A27" s="273"/>
      <c r="B27" s="274" t="s">
        <v>402</v>
      </c>
      <c r="C27" s="274" t="s">
        <v>197</v>
      </c>
      <c r="D27" s="440">
        <v>39600000</v>
      </c>
      <c r="E27" s="440">
        <v>39600000</v>
      </c>
      <c r="F27" s="440">
        <v>158400000</v>
      </c>
      <c r="G27" s="275"/>
      <c r="H27" s="224"/>
      <c r="I27" s="224"/>
      <c r="J27" s="276"/>
      <c r="K27" s="276"/>
      <c r="L27" s="276"/>
      <c r="M27" s="276"/>
      <c r="N27" s="277"/>
      <c r="O27" s="277"/>
    </row>
    <row r="28" spans="1:20" s="278" customFormat="1" ht="21">
      <c r="A28" s="273">
        <v>4</v>
      </c>
      <c r="B28" s="274" t="s">
        <v>522</v>
      </c>
      <c r="C28" s="274"/>
      <c r="D28" s="436"/>
      <c r="E28" s="436"/>
      <c r="F28" s="436"/>
      <c r="G28" s="275"/>
      <c r="H28" s="224"/>
      <c r="I28" s="224"/>
      <c r="J28" s="276"/>
      <c r="K28" s="276"/>
      <c r="L28" s="276"/>
      <c r="M28" s="276"/>
      <c r="N28" s="277"/>
      <c r="O28" s="277"/>
    </row>
    <row r="29" spans="1:20" s="278" customFormat="1" ht="21">
      <c r="A29" s="273">
        <v>5</v>
      </c>
      <c r="B29" s="274" t="s">
        <v>523</v>
      </c>
      <c r="C29" s="274"/>
      <c r="D29" s="436"/>
      <c r="E29" s="436"/>
      <c r="F29" s="436"/>
      <c r="G29" s="275"/>
      <c r="H29" s="224"/>
      <c r="I29" s="224"/>
      <c r="J29" s="276"/>
      <c r="K29" s="276"/>
      <c r="L29" s="276"/>
      <c r="M29" s="276"/>
      <c r="N29" s="277"/>
      <c r="O29" s="277"/>
    </row>
    <row r="30" spans="1:20" s="278" customFormat="1" ht="21">
      <c r="A30" s="273">
        <v>6</v>
      </c>
      <c r="B30" s="274" t="s">
        <v>403</v>
      </c>
      <c r="C30" s="274" t="s">
        <v>127</v>
      </c>
      <c r="D30" s="440">
        <v>21872806</v>
      </c>
      <c r="E30" s="440">
        <v>21872816</v>
      </c>
      <c r="F30" s="440">
        <v>103718000</v>
      </c>
      <c r="G30" s="275"/>
      <c r="H30" s="224"/>
      <c r="I30" s="224"/>
      <c r="J30" s="276"/>
      <c r="K30" s="276"/>
      <c r="L30" s="276"/>
      <c r="M30" s="276"/>
      <c r="N30" s="277"/>
      <c r="O30" s="277"/>
    </row>
    <row r="31" spans="1:20" s="278" customFormat="1" ht="42">
      <c r="A31" s="273">
        <v>7</v>
      </c>
      <c r="B31" s="274" t="s">
        <v>404</v>
      </c>
      <c r="C31" s="274" t="s">
        <v>128</v>
      </c>
      <c r="D31" s="440">
        <v>45000000</v>
      </c>
      <c r="E31" s="440">
        <v>45000000</v>
      </c>
      <c r="F31" s="440">
        <v>180000000</v>
      </c>
      <c r="G31" s="275"/>
      <c r="H31" s="224"/>
      <c r="I31" s="224"/>
      <c r="J31" s="276"/>
      <c r="K31" s="276"/>
      <c r="L31" s="276"/>
      <c r="M31" s="276"/>
      <c r="N31" s="277"/>
      <c r="O31" s="277"/>
    </row>
    <row r="32" spans="1:20" s="278" customFormat="1" ht="138.75" customHeight="1">
      <c r="A32" s="273">
        <v>8</v>
      </c>
      <c r="B32" s="442" t="s">
        <v>405</v>
      </c>
      <c r="C32" s="274" t="s">
        <v>129</v>
      </c>
      <c r="D32" s="436"/>
      <c r="E32" s="443">
        <v>44039623</v>
      </c>
      <c r="F32" s="436">
        <v>44039623</v>
      </c>
      <c r="G32" s="275"/>
      <c r="H32" s="224"/>
      <c r="I32" s="224"/>
      <c r="J32" s="276"/>
      <c r="K32" s="276"/>
      <c r="L32" s="276"/>
      <c r="M32" s="276"/>
      <c r="N32" s="277"/>
      <c r="O32" s="277"/>
    </row>
    <row r="33" spans="1:20" s="278" customFormat="1" ht="21">
      <c r="A33" s="273">
        <v>9</v>
      </c>
      <c r="B33" s="274" t="s">
        <v>406</v>
      </c>
      <c r="C33" s="274" t="s">
        <v>130</v>
      </c>
      <c r="D33" s="440">
        <v>168960658</v>
      </c>
      <c r="E33" s="440">
        <v>145337344</v>
      </c>
      <c r="F33" s="440">
        <v>629352211</v>
      </c>
      <c r="G33" s="275"/>
      <c r="H33" s="224"/>
      <c r="I33" s="224"/>
      <c r="J33" s="276"/>
      <c r="K33" s="276"/>
      <c r="L33" s="276"/>
      <c r="M33" s="276"/>
      <c r="N33" s="277"/>
      <c r="O33" s="277"/>
    </row>
    <row r="34" spans="1:20" s="278" customFormat="1" ht="21">
      <c r="A34" s="273"/>
      <c r="B34" s="274" t="s">
        <v>280</v>
      </c>
      <c r="C34" s="274" t="s">
        <v>282</v>
      </c>
      <c r="D34" s="440">
        <v>123320939</v>
      </c>
      <c r="E34" s="440">
        <v>111943111</v>
      </c>
      <c r="F34" s="440">
        <v>482549139</v>
      </c>
      <c r="G34" s="275"/>
      <c r="H34" s="224"/>
      <c r="I34" s="224"/>
      <c r="J34" s="276"/>
      <c r="K34" s="276"/>
      <c r="L34" s="276"/>
      <c r="M34" s="276"/>
      <c r="N34" s="277"/>
      <c r="O34" s="277"/>
    </row>
    <row r="35" spans="1:20" s="278" customFormat="1" ht="21">
      <c r="A35" s="273"/>
      <c r="B35" s="274" t="s">
        <v>281</v>
      </c>
      <c r="C35" s="274" t="s">
        <v>283</v>
      </c>
      <c r="D35" s="440">
        <v>45639719</v>
      </c>
      <c r="E35" s="440">
        <v>33394233</v>
      </c>
      <c r="F35" s="440">
        <v>146803072</v>
      </c>
      <c r="G35" s="275"/>
      <c r="H35" s="224"/>
      <c r="I35" s="224"/>
      <c r="J35" s="276"/>
      <c r="K35" s="276"/>
      <c r="L35" s="276"/>
      <c r="M35" s="276"/>
      <c r="N35" s="277"/>
      <c r="O35" s="277"/>
    </row>
    <row r="36" spans="1:20" s="278" customFormat="1" ht="21">
      <c r="A36" s="273"/>
      <c r="B36" s="274" t="s">
        <v>439</v>
      </c>
      <c r="C36" s="274" t="s">
        <v>440</v>
      </c>
      <c r="D36" s="436"/>
      <c r="E36" s="436"/>
      <c r="F36" s="436"/>
      <c r="G36" s="275"/>
      <c r="H36" s="224"/>
      <c r="I36" s="224"/>
      <c r="J36" s="276"/>
      <c r="K36" s="276"/>
      <c r="L36" s="276"/>
      <c r="M36" s="276"/>
      <c r="N36" s="277"/>
      <c r="O36" s="277"/>
    </row>
    <row r="37" spans="1:20" s="278" customFormat="1" ht="21">
      <c r="A37" s="273">
        <v>10</v>
      </c>
      <c r="B37" s="274" t="s">
        <v>407</v>
      </c>
      <c r="C37" s="274" t="s">
        <v>131</v>
      </c>
      <c r="D37" s="443">
        <v>1351856</v>
      </c>
      <c r="E37" s="443">
        <v>6380063</v>
      </c>
      <c r="F37" s="440">
        <v>13170098</v>
      </c>
      <c r="G37" s="275"/>
      <c r="H37" s="224"/>
      <c r="I37" s="224"/>
      <c r="J37" s="276"/>
      <c r="K37" s="276"/>
      <c r="L37" s="276"/>
      <c r="M37" s="276"/>
      <c r="N37" s="277"/>
      <c r="O37" s="277"/>
    </row>
    <row r="38" spans="1:20" s="278" customFormat="1" ht="21">
      <c r="A38" s="273"/>
      <c r="B38" s="274" t="s">
        <v>284</v>
      </c>
      <c r="C38" s="274" t="s">
        <v>132</v>
      </c>
      <c r="D38" s="440">
        <v>101860</v>
      </c>
      <c r="E38" s="443">
        <v>88943</v>
      </c>
      <c r="F38" s="440">
        <v>670098</v>
      </c>
      <c r="G38" s="275"/>
      <c r="H38" s="224"/>
      <c r="I38" s="224"/>
      <c r="J38" s="276"/>
      <c r="K38" s="276"/>
      <c r="L38" s="276"/>
      <c r="M38" s="276"/>
      <c r="N38" s="277"/>
      <c r="O38" s="277"/>
    </row>
    <row r="39" spans="1:20" s="278" customFormat="1" ht="21">
      <c r="A39" s="273"/>
      <c r="B39" s="274" t="s">
        <v>408</v>
      </c>
      <c r="C39" s="274" t="s">
        <v>198</v>
      </c>
      <c r="D39" s="436">
        <v>1249996</v>
      </c>
      <c r="E39" s="436">
        <v>6291120</v>
      </c>
      <c r="F39" s="440">
        <v>12500000</v>
      </c>
      <c r="G39" s="275"/>
      <c r="H39" s="224"/>
      <c r="I39" s="224"/>
      <c r="J39" s="276"/>
      <c r="K39" s="276"/>
      <c r="L39" s="276"/>
      <c r="M39" s="276"/>
      <c r="N39" s="277"/>
      <c r="O39" s="277"/>
    </row>
    <row r="40" spans="1:20" s="278" customFormat="1" ht="21">
      <c r="A40" s="273"/>
      <c r="B40" s="274" t="s">
        <v>285</v>
      </c>
      <c r="C40" s="274" t="s">
        <v>193</v>
      </c>
      <c r="D40" s="436"/>
      <c r="E40" s="436"/>
      <c r="F40" s="436"/>
      <c r="G40" s="275"/>
      <c r="H40" s="224"/>
      <c r="I40" s="224"/>
      <c r="J40" s="276"/>
      <c r="K40" s="276"/>
      <c r="L40" s="276"/>
      <c r="M40" s="276"/>
      <c r="N40" s="277"/>
      <c r="O40" s="277"/>
    </row>
    <row r="41" spans="1:20" s="278" customFormat="1" ht="21">
      <c r="A41" s="273" t="s">
        <v>133</v>
      </c>
      <c r="B41" s="435" t="s">
        <v>409</v>
      </c>
      <c r="C41" s="274" t="s">
        <v>134</v>
      </c>
      <c r="D41" s="444">
        <v>-456746674</v>
      </c>
      <c r="E41" s="444">
        <v>-630896753</v>
      </c>
      <c r="F41" s="444">
        <v>-954851069</v>
      </c>
      <c r="G41" s="275"/>
      <c r="H41" s="224"/>
      <c r="I41" s="224"/>
      <c r="J41" s="276"/>
      <c r="K41" s="276"/>
      <c r="L41" s="276"/>
      <c r="M41" s="276"/>
      <c r="N41" s="277"/>
      <c r="O41" s="277"/>
    </row>
    <row r="42" spans="1:20" s="278" customFormat="1" ht="21">
      <c r="A42" s="273" t="s">
        <v>135</v>
      </c>
      <c r="B42" s="435" t="s">
        <v>410</v>
      </c>
      <c r="C42" s="274" t="s">
        <v>136</v>
      </c>
      <c r="D42" s="444">
        <v>238955600</v>
      </c>
      <c r="E42" s="444">
        <v>5860067300</v>
      </c>
      <c r="F42" s="444">
        <v>10813787324</v>
      </c>
      <c r="G42" s="275"/>
      <c r="H42" s="224"/>
      <c r="I42" s="224"/>
      <c r="J42" s="276"/>
      <c r="K42" s="276"/>
      <c r="L42" s="276"/>
      <c r="M42" s="276"/>
      <c r="N42" s="277"/>
      <c r="O42" s="277"/>
    </row>
    <row r="43" spans="1:20" s="278" customFormat="1" ht="42">
      <c r="A43" s="273">
        <v>1</v>
      </c>
      <c r="B43" s="274" t="s">
        <v>524</v>
      </c>
      <c r="C43" s="274" t="s">
        <v>137</v>
      </c>
      <c r="D43" s="445">
        <v>-2257705972</v>
      </c>
      <c r="E43" s="443">
        <v>7108115903</v>
      </c>
      <c r="F43" s="445">
        <v>7379453516</v>
      </c>
      <c r="G43" s="275"/>
      <c r="H43" s="224"/>
      <c r="I43" s="224"/>
      <c r="J43" s="276"/>
      <c r="K43" s="276"/>
      <c r="L43" s="276"/>
      <c r="M43" s="276"/>
      <c r="N43" s="277"/>
      <c r="O43" s="277"/>
    </row>
    <row r="44" spans="1:20" s="278" customFormat="1" ht="21">
      <c r="A44" s="273">
        <v>2</v>
      </c>
      <c r="B44" s="274" t="s">
        <v>412</v>
      </c>
      <c r="C44" s="274" t="s">
        <v>138</v>
      </c>
      <c r="D44" s="443">
        <v>2496661572</v>
      </c>
      <c r="E44" s="443">
        <v>-1248048603</v>
      </c>
      <c r="F44" s="443">
        <v>3434333808</v>
      </c>
      <c r="G44" s="275"/>
      <c r="H44" s="224"/>
      <c r="I44" s="224"/>
      <c r="J44" s="276"/>
      <c r="K44" s="276"/>
      <c r="L44" s="276"/>
      <c r="M44" s="276"/>
      <c r="N44" s="277"/>
      <c r="O44" s="277"/>
    </row>
    <row r="45" spans="1:20" s="278" customFormat="1" ht="42">
      <c r="A45" s="273" t="s">
        <v>139</v>
      </c>
      <c r="B45" s="435" t="s">
        <v>413</v>
      </c>
      <c r="C45" s="274" t="s">
        <v>140</v>
      </c>
      <c r="D45" s="444">
        <v>-217791074</v>
      </c>
      <c r="E45" s="444">
        <v>5229170547</v>
      </c>
      <c r="F45" s="444">
        <v>9858936255</v>
      </c>
      <c r="G45" s="275"/>
      <c r="H45" s="224"/>
      <c r="I45" s="224"/>
      <c r="J45" s="276"/>
      <c r="K45" s="276"/>
      <c r="L45" s="276"/>
      <c r="M45" s="276"/>
      <c r="N45" s="277"/>
      <c r="O45" s="277"/>
    </row>
    <row r="46" spans="1:20" s="278" customFormat="1" ht="21">
      <c r="A46" s="273" t="s">
        <v>67</v>
      </c>
      <c r="B46" s="435" t="s">
        <v>414</v>
      </c>
      <c r="C46" s="274" t="s">
        <v>141</v>
      </c>
      <c r="D46" s="444">
        <v>74604224402</v>
      </c>
      <c r="E46" s="444">
        <v>57033651829</v>
      </c>
      <c r="F46" s="444">
        <v>51548868071</v>
      </c>
      <c r="G46" s="275"/>
      <c r="H46" s="224"/>
      <c r="I46" s="224"/>
      <c r="J46" s="276"/>
      <c r="K46" s="276"/>
      <c r="L46" s="276"/>
      <c r="M46" s="276"/>
      <c r="N46" s="277"/>
      <c r="O46" s="277"/>
    </row>
    <row r="47" spans="1:20" s="278" customFormat="1" ht="21">
      <c r="A47" s="273" t="s">
        <v>142</v>
      </c>
      <c r="B47" s="435" t="s">
        <v>415</v>
      </c>
      <c r="C47" s="274" t="s">
        <v>143</v>
      </c>
      <c r="D47" s="444">
        <v>4431161344</v>
      </c>
      <c r="E47" s="444">
        <v>17570572573</v>
      </c>
      <c r="F47" s="444">
        <v>27486517675</v>
      </c>
      <c r="G47" s="275"/>
      <c r="H47" s="224"/>
      <c r="I47" s="224"/>
      <c r="J47" s="276"/>
      <c r="K47" s="276"/>
      <c r="L47" s="276"/>
      <c r="M47" s="276"/>
      <c r="N47" s="277"/>
      <c r="O47" s="277"/>
      <c r="P47" s="446"/>
      <c r="Q47" s="446"/>
      <c r="R47" s="446"/>
      <c r="S47" s="446"/>
      <c r="T47" s="446"/>
    </row>
    <row r="48" spans="1:20" s="278" customFormat="1" ht="42">
      <c r="A48" s="273">
        <v>1</v>
      </c>
      <c r="B48" s="274" t="s">
        <v>416</v>
      </c>
      <c r="C48" s="274" t="s">
        <v>286</v>
      </c>
      <c r="D48" s="443">
        <v>-217791074</v>
      </c>
      <c r="E48" s="440">
        <v>5229170547</v>
      </c>
      <c r="F48" s="443">
        <v>9858936255</v>
      </c>
      <c r="G48" s="275"/>
      <c r="H48" s="224"/>
      <c r="I48" s="224"/>
      <c r="J48" s="276"/>
      <c r="K48" s="276"/>
      <c r="L48" s="276"/>
      <c r="M48" s="276"/>
      <c r="N48" s="277"/>
      <c r="O48" s="277"/>
    </row>
    <row r="49" spans="1:15" s="278" customFormat="1" ht="42">
      <c r="A49" s="273">
        <v>2</v>
      </c>
      <c r="B49" s="274" t="s">
        <v>525</v>
      </c>
      <c r="C49" s="274" t="s">
        <v>287</v>
      </c>
      <c r="D49" s="436"/>
      <c r="E49" s="436"/>
      <c r="F49" s="436"/>
      <c r="G49" s="275"/>
      <c r="H49" s="224"/>
      <c r="I49" s="224"/>
      <c r="J49" s="276"/>
      <c r="K49" s="276"/>
      <c r="L49" s="276"/>
      <c r="M49" s="276"/>
      <c r="N49" s="277"/>
      <c r="O49" s="277"/>
    </row>
    <row r="50" spans="1:15" s="278" customFormat="1" ht="31.5">
      <c r="A50" s="273">
        <v>3</v>
      </c>
      <c r="B50" s="274" t="s">
        <v>590</v>
      </c>
      <c r="C50" s="274" t="s">
        <v>144</v>
      </c>
      <c r="D50" s="443">
        <v>4648952418</v>
      </c>
      <c r="E50" s="445">
        <v>12341402026</v>
      </c>
      <c r="F50" s="445">
        <v>17627581420</v>
      </c>
      <c r="G50" s="275"/>
      <c r="H50" s="224"/>
      <c r="I50" s="224"/>
      <c r="J50" s="276"/>
      <c r="K50" s="276"/>
      <c r="L50" s="276"/>
      <c r="M50" s="276"/>
      <c r="N50" s="277"/>
      <c r="O50" s="277"/>
    </row>
    <row r="51" spans="1:15" s="278" customFormat="1" ht="21">
      <c r="A51" s="273" t="s">
        <v>145</v>
      </c>
      <c r="B51" s="435" t="s">
        <v>417</v>
      </c>
      <c r="C51" s="274" t="s">
        <v>146</v>
      </c>
      <c r="D51" s="436">
        <v>79035385746</v>
      </c>
      <c r="E51" s="436">
        <v>74604224402</v>
      </c>
      <c r="F51" s="436">
        <v>79035385746</v>
      </c>
      <c r="G51" s="275"/>
      <c r="H51" s="224"/>
      <c r="I51" s="224"/>
      <c r="J51" s="276"/>
      <c r="K51" s="276"/>
      <c r="L51" s="276"/>
      <c r="M51" s="276"/>
      <c r="N51" s="277"/>
      <c r="O51" s="277"/>
    </row>
    <row r="52" spans="1:15" s="278" customFormat="1" ht="31.5">
      <c r="A52" s="273" t="s">
        <v>257</v>
      </c>
      <c r="B52" s="435" t="s">
        <v>418</v>
      </c>
      <c r="C52" s="274" t="s">
        <v>258</v>
      </c>
      <c r="D52" s="436"/>
      <c r="E52" s="436"/>
      <c r="F52" s="440"/>
      <c r="G52" s="275"/>
      <c r="H52" s="224"/>
      <c r="I52" s="224"/>
      <c r="J52" s="277"/>
      <c r="K52" s="277"/>
      <c r="L52" s="277"/>
      <c r="M52" s="277"/>
      <c r="N52" s="277"/>
      <c r="O52" s="277"/>
    </row>
    <row r="53" spans="1:15" s="278" customFormat="1" ht="21">
      <c r="A53" s="273"/>
      <c r="B53" s="274" t="s">
        <v>419</v>
      </c>
      <c r="C53" s="274" t="s">
        <v>259</v>
      </c>
      <c r="D53" s="436"/>
      <c r="E53" s="447"/>
      <c r="F53" s="440"/>
      <c r="G53" s="275"/>
      <c r="H53" s="224"/>
      <c r="I53" s="224"/>
      <c r="J53" s="277"/>
      <c r="K53" s="277"/>
      <c r="L53" s="277"/>
      <c r="M53" s="277"/>
      <c r="N53" s="277"/>
      <c r="O53" s="277"/>
    </row>
    <row r="54" spans="1:15">
      <c r="A54" s="277"/>
      <c r="B54" s="277"/>
      <c r="C54" s="388"/>
      <c r="D54" s="388"/>
      <c r="E54" s="448"/>
      <c r="F54" s="449"/>
    </row>
    <row r="55" spans="1:15" s="277" customFormat="1">
      <c r="A55" s="387" t="s">
        <v>176</v>
      </c>
      <c r="C55" s="388"/>
      <c r="D55" s="389" t="s">
        <v>177</v>
      </c>
      <c r="E55" s="389"/>
      <c r="F55" s="449"/>
      <c r="G55" s="224"/>
      <c r="H55" s="224"/>
      <c r="I55" s="224"/>
    </row>
    <row r="56" spans="1:15" s="277" customFormat="1">
      <c r="A56" s="390" t="s">
        <v>178</v>
      </c>
      <c r="C56" s="388"/>
      <c r="D56" s="391" t="s">
        <v>179</v>
      </c>
      <c r="E56" s="391"/>
      <c r="F56" s="449"/>
      <c r="G56" s="224"/>
      <c r="H56" s="224"/>
      <c r="I56" s="224"/>
    </row>
    <row r="57" spans="1:15" s="277" customFormat="1">
      <c r="C57" s="388"/>
      <c r="D57" s="388"/>
      <c r="E57" s="388"/>
      <c r="F57" s="449"/>
      <c r="G57" s="224"/>
      <c r="H57" s="224"/>
      <c r="I57" s="224"/>
    </row>
    <row r="58" spans="1:15" s="277" customFormat="1">
      <c r="C58" s="388"/>
      <c r="D58" s="388"/>
      <c r="E58" s="388"/>
      <c r="F58" s="449"/>
      <c r="G58" s="224"/>
      <c r="H58" s="224"/>
      <c r="I58" s="224"/>
    </row>
    <row r="59" spans="1:15" s="277" customFormat="1">
      <c r="C59" s="388"/>
      <c r="D59" s="388"/>
      <c r="E59" s="388"/>
      <c r="F59" s="449"/>
      <c r="G59" s="224"/>
      <c r="H59" s="224"/>
      <c r="I59" s="224"/>
    </row>
    <row r="60" spans="1:15" s="277" customFormat="1">
      <c r="C60" s="388"/>
      <c r="D60" s="388"/>
      <c r="E60" s="388"/>
      <c r="F60" s="449"/>
      <c r="G60" s="224"/>
      <c r="H60" s="224"/>
      <c r="I60" s="224"/>
    </row>
    <row r="61" spans="1:15" s="277" customFormat="1">
      <c r="C61" s="388"/>
      <c r="D61" s="388"/>
      <c r="E61" s="388"/>
      <c r="F61" s="449"/>
      <c r="G61" s="224"/>
      <c r="H61" s="224"/>
      <c r="I61" s="224"/>
    </row>
    <row r="62" spans="1:15" s="277" customFormat="1">
      <c r="C62" s="388"/>
      <c r="D62" s="388"/>
      <c r="E62" s="388"/>
      <c r="F62" s="449"/>
      <c r="G62" s="224"/>
      <c r="H62" s="224"/>
      <c r="I62" s="224"/>
    </row>
    <row r="63" spans="1:15" s="277" customFormat="1">
      <c r="A63" s="392"/>
      <c r="B63" s="392"/>
      <c r="C63" s="388"/>
      <c r="D63" s="393"/>
      <c r="E63" s="393"/>
      <c r="F63" s="449"/>
      <c r="G63" s="224"/>
      <c r="H63" s="224"/>
      <c r="I63" s="224"/>
    </row>
    <row r="64" spans="1:15" s="277" customFormat="1">
      <c r="A64" s="387" t="s">
        <v>238</v>
      </c>
      <c r="C64" s="388"/>
      <c r="D64" s="389" t="s">
        <v>450</v>
      </c>
      <c r="E64" s="389"/>
      <c r="F64" s="449"/>
      <c r="G64" s="224"/>
      <c r="H64" s="224"/>
      <c r="I64" s="224"/>
    </row>
    <row r="65" spans="1:9" s="277" customFormat="1">
      <c r="A65" s="387" t="s">
        <v>599</v>
      </c>
      <c r="C65" s="388"/>
      <c r="D65" s="389"/>
      <c r="E65" s="389"/>
      <c r="F65" s="449"/>
      <c r="G65" s="224"/>
      <c r="H65" s="224"/>
      <c r="I65" s="224"/>
    </row>
    <row r="66" spans="1:9" s="277" customFormat="1">
      <c r="A66" s="277" t="s">
        <v>239</v>
      </c>
      <c r="C66" s="388"/>
      <c r="D66" s="388"/>
      <c r="E66" s="388"/>
      <c r="F66" s="449"/>
      <c r="G66" s="224"/>
      <c r="H66" s="224"/>
      <c r="I66" s="224"/>
    </row>
    <row r="67" spans="1:9">
      <c r="A67" s="277"/>
      <c r="B67" s="277"/>
      <c r="C67" s="388"/>
      <c r="D67" s="388"/>
      <c r="E67" s="448"/>
      <c r="F67" s="449"/>
    </row>
  </sheetData>
  <mergeCells count="12">
    <mergeCell ref="A9:B9"/>
    <mergeCell ref="C9:F9"/>
    <mergeCell ref="A10:B10"/>
    <mergeCell ref="C10:F10"/>
    <mergeCell ref="A1:F1"/>
    <mergeCell ref="A2:F2"/>
    <mergeCell ref="A8:B8"/>
    <mergeCell ref="C8:F8"/>
    <mergeCell ref="A3:F4"/>
    <mergeCell ref="A5:F5"/>
    <mergeCell ref="A7:B7"/>
    <mergeCell ref="C7:F7"/>
  </mergeCells>
  <pageMargins left="0.56000000000000005" right="0.5" top="0.38" bottom="0.31" header="0.23" footer="0.24"/>
  <pageSetup scale="76" fitToHeight="2" orientation="portrait" r:id="rId1"/>
  <rowBreaks count="1" manualBreakCount="1">
    <brk id="3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view="pageBreakPreview" topLeftCell="A59" zoomScaleNormal="100" zoomScaleSheetLayoutView="100" workbookViewId="0">
      <selection activeCell="F69" sqref="F69"/>
    </sheetView>
  </sheetViews>
  <sheetFormatPr defaultColWidth="9.140625" defaultRowHeight="12.75"/>
  <cols>
    <col min="1" max="1" width="6" style="497" customWidth="1"/>
    <col min="2" max="2" width="33.7109375" style="462" customWidth="1"/>
    <col min="3" max="3" width="12.28515625" style="462" customWidth="1"/>
    <col min="4" max="4" width="14.85546875" style="462" customWidth="1"/>
    <col min="5" max="5" width="20" style="462" customWidth="1"/>
    <col min="6" max="6" width="27" style="462" customWidth="1"/>
    <col min="7" max="7" width="18.42578125" style="462" customWidth="1"/>
    <col min="8" max="8" width="2.5703125" style="462" customWidth="1"/>
    <col min="9" max="9" width="14.28515625" style="461" customWidth="1"/>
    <col min="10" max="10" width="11.28515625" style="461" bestFit="1" customWidth="1"/>
    <col min="11" max="11" width="15" style="461" bestFit="1" customWidth="1"/>
    <col min="12" max="12" width="13.28515625" style="461" bestFit="1" customWidth="1"/>
    <col min="13" max="13" width="19.5703125" style="461" bestFit="1" customWidth="1"/>
    <col min="14" max="14" width="7.5703125" style="461" customWidth="1"/>
    <col min="15" max="15" width="14.85546875" style="461" bestFit="1" customWidth="1"/>
    <col min="16" max="16" width="8.7109375" style="461"/>
    <col min="17" max="18" width="9.140625" style="461"/>
    <col min="19" max="16384" width="9.140625" style="462"/>
  </cols>
  <sheetData>
    <row r="1" spans="1:18" ht="25.5" customHeight="1">
      <c r="A1" s="533" t="s">
        <v>512</v>
      </c>
      <c r="B1" s="533"/>
      <c r="C1" s="533"/>
      <c r="D1" s="533"/>
      <c r="E1" s="533"/>
      <c r="F1" s="533"/>
      <c r="G1" s="533"/>
      <c r="H1" s="460"/>
    </row>
    <row r="2" spans="1:18" ht="29.25" customHeight="1">
      <c r="A2" s="534" t="s">
        <v>513</v>
      </c>
      <c r="B2" s="534"/>
      <c r="C2" s="534"/>
      <c r="D2" s="534"/>
      <c r="E2" s="534"/>
      <c r="F2" s="534"/>
      <c r="G2" s="534"/>
      <c r="H2" s="463"/>
    </row>
    <row r="3" spans="1:18">
      <c r="A3" s="535" t="s">
        <v>264</v>
      </c>
      <c r="B3" s="535"/>
      <c r="C3" s="535"/>
      <c r="D3" s="535"/>
      <c r="E3" s="535"/>
      <c r="F3" s="535"/>
      <c r="G3" s="535"/>
      <c r="H3" s="464"/>
    </row>
    <row r="4" spans="1:18">
      <c r="A4" s="535"/>
      <c r="B4" s="535"/>
      <c r="C4" s="535"/>
      <c r="D4" s="535"/>
      <c r="E4" s="535"/>
      <c r="F4" s="535"/>
      <c r="G4" s="535"/>
      <c r="H4" s="464"/>
    </row>
    <row r="5" spans="1:18">
      <c r="A5" s="536" t="str">
        <f>'ngay thang'!B12</f>
        <v>Tại ngày 31 tháng 12 năm 2023/As at 31 December 2023</v>
      </c>
      <c r="B5" s="536"/>
      <c r="C5" s="536"/>
      <c r="D5" s="536"/>
      <c r="E5" s="536"/>
      <c r="F5" s="536"/>
      <c r="G5" s="536"/>
      <c r="H5" s="465"/>
    </row>
    <row r="6" spans="1:18">
      <c r="A6" s="465"/>
      <c r="B6" s="465"/>
      <c r="C6" s="465"/>
      <c r="D6" s="465"/>
      <c r="E6" s="465"/>
      <c r="F6" s="461"/>
      <c r="G6" s="461"/>
      <c r="H6" s="461"/>
    </row>
    <row r="7" spans="1:18" ht="31.5" customHeight="1">
      <c r="A7" s="537" t="s">
        <v>721</v>
      </c>
      <c r="B7" s="537"/>
      <c r="C7" s="537" t="s">
        <v>720</v>
      </c>
      <c r="D7" s="537"/>
      <c r="E7" s="537"/>
      <c r="F7" s="537"/>
      <c r="G7" s="461"/>
      <c r="H7" s="461"/>
    </row>
    <row r="8" spans="1:18" ht="29.25" customHeight="1">
      <c r="A8" s="537" t="s">
        <v>722</v>
      </c>
      <c r="B8" s="537"/>
      <c r="C8" s="537" t="s">
        <v>723</v>
      </c>
      <c r="D8" s="537"/>
      <c r="E8" s="537"/>
      <c r="F8" s="537"/>
      <c r="G8" s="466"/>
      <c r="H8" s="467"/>
    </row>
    <row r="9" spans="1:18" ht="29.25" customHeight="1">
      <c r="A9" s="532" t="s">
        <v>724</v>
      </c>
      <c r="B9" s="532"/>
      <c r="C9" s="532" t="s">
        <v>725</v>
      </c>
      <c r="D9" s="532"/>
      <c r="E9" s="532"/>
      <c r="F9" s="532"/>
      <c r="G9" s="468"/>
      <c r="H9" s="467"/>
    </row>
    <row r="10" spans="1:18" ht="29.25" customHeight="1">
      <c r="A10" s="532" t="s">
        <v>726</v>
      </c>
      <c r="B10" s="532"/>
      <c r="C10" s="532" t="str">
        <f>'ngay thang'!B14</f>
        <v>Ngày 12 tháng 01 năm 2024
12 Jan 2024</v>
      </c>
      <c r="D10" s="532"/>
      <c r="E10" s="532"/>
      <c r="F10" s="532"/>
      <c r="G10" s="468"/>
      <c r="H10" s="469"/>
    </row>
    <row r="11" spans="1:18" ht="23.25" customHeight="1">
      <c r="A11" s="469"/>
      <c r="B11" s="469"/>
      <c r="C11" s="469"/>
      <c r="D11" s="469"/>
      <c r="E11" s="469"/>
      <c r="F11" s="469"/>
      <c r="G11" s="468"/>
      <c r="H11" s="469"/>
    </row>
    <row r="12" spans="1:18" ht="18.75" customHeight="1">
      <c r="A12" s="470" t="s">
        <v>267</v>
      </c>
    </row>
    <row r="13" spans="1:18" ht="63" customHeight="1">
      <c r="A13" s="471" t="s">
        <v>202</v>
      </c>
      <c r="B13" s="471" t="s">
        <v>203</v>
      </c>
      <c r="C13" s="471" t="s">
        <v>201</v>
      </c>
      <c r="D13" s="471" t="s">
        <v>232</v>
      </c>
      <c r="E13" s="471" t="s">
        <v>204</v>
      </c>
      <c r="F13" s="471" t="s">
        <v>205</v>
      </c>
      <c r="G13" s="472" t="s">
        <v>206</v>
      </c>
      <c r="H13" s="473"/>
    </row>
    <row r="14" spans="1:18" ht="63" customHeight="1">
      <c r="A14" s="471" t="s">
        <v>46</v>
      </c>
      <c r="B14" s="474" t="s">
        <v>526</v>
      </c>
      <c r="C14" s="471"/>
      <c r="D14" s="471"/>
      <c r="E14" s="471"/>
      <c r="F14" s="471"/>
      <c r="G14" s="472"/>
      <c r="H14" s="473"/>
    </row>
    <row r="15" spans="1:18" s="478" customFormat="1" ht="51">
      <c r="A15" s="475" t="s">
        <v>56</v>
      </c>
      <c r="B15" s="475" t="s">
        <v>527</v>
      </c>
      <c r="C15" s="475">
        <v>2246</v>
      </c>
      <c r="D15" s="476"/>
      <c r="E15" s="476"/>
      <c r="F15" s="476"/>
      <c r="G15" s="477"/>
      <c r="I15" s="461"/>
      <c r="J15" s="461"/>
      <c r="K15" s="461"/>
      <c r="L15" s="461"/>
      <c r="M15" s="461"/>
      <c r="N15" s="461"/>
      <c r="O15" s="461"/>
      <c r="P15" s="461"/>
      <c r="Q15" s="461"/>
      <c r="R15" s="461"/>
    </row>
    <row r="16" spans="1:18" s="461" customFormat="1">
      <c r="A16" s="479">
        <v>1</v>
      </c>
      <c r="B16" s="479" t="s">
        <v>614</v>
      </c>
      <c r="C16" s="479">
        <v>2246.1</v>
      </c>
      <c r="D16" s="480">
        <v>262850</v>
      </c>
      <c r="E16" s="480">
        <v>23900</v>
      </c>
      <c r="F16" s="481">
        <f>E16*D16</f>
        <v>6282115000</v>
      </c>
      <c r="G16" s="450">
        <f t="shared" ref="G16:G34" si="0">IFERROR(F16/$F$64," ")</f>
        <v>7.9094552930162168E-2</v>
      </c>
      <c r="H16" s="482"/>
      <c r="M16" s="483"/>
      <c r="N16" s="483"/>
      <c r="O16" s="483"/>
      <c r="P16" s="484"/>
    </row>
    <row r="17" spans="1:16" s="461" customFormat="1">
      <c r="A17" s="479">
        <v>2</v>
      </c>
      <c r="B17" s="479" t="s">
        <v>691</v>
      </c>
      <c r="C17" s="479">
        <v>2246.1999999999998</v>
      </c>
      <c r="D17" s="480">
        <v>79000</v>
      </c>
      <c r="E17" s="480">
        <v>43400</v>
      </c>
      <c r="F17" s="481">
        <f t="shared" ref="F17:F34" si="1">E17*D17</f>
        <v>3428600000</v>
      </c>
      <c r="G17" s="450">
        <f t="shared" si="0"/>
        <v>4.316756127137978E-2</v>
      </c>
      <c r="H17" s="482"/>
      <c r="M17" s="483"/>
      <c r="N17" s="483"/>
      <c r="O17" s="483"/>
      <c r="P17" s="484"/>
    </row>
    <row r="18" spans="1:16" s="461" customFormat="1">
      <c r="A18" s="479">
        <v>3</v>
      </c>
      <c r="B18" s="479" t="s">
        <v>695</v>
      </c>
      <c r="C18" s="479">
        <v>2246.3000000000002</v>
      </c>
      <c r="D18" s="480">
        <v>236912</v>
      </c>
      <c r="E18" s="480">
        <v>11600</v>
      </c>
      <c r="F18" s="481">
        <f t="shared" si="1"/>
        <v>2748179200</v>
      </c>
      <c r="G18" s="450">
        <f t="shared" si="0"/>
        <v>3.4600768243811315E-2</v>
      </c>
      <c r="H18" s="482"/>
      <c r="M18" s="483"/>
      <c r="N18" s="483"/>
      <c r="O18" s="483"/>
      <c r="P18" s="484"/>
    </row>
    <row r="19" spans="1:16" s="461" customFormat="1">
      <c r="A19" s="479">
        <v>4</v>
      </c>
      <c r="B19" s="479" t="s">
        <v>708</v>
      </c>
      <c r="C19" s="479">
        <v>2246.4</v>
      </c>
      <c r="D19" s="480">
        <v>76000</v>
      </c>
      <c r="E19" s="480">
        <v>47500</v>
      </c>
      <c r="F19" s="481">
        <f t="shared" si="1"/>
        <v>3610000000</v>
      </c>
      <c r="G19" s="450">
        <f t="shared" si="0"/>
        <v>4.5451465959773965E-2</v>
      </c>
      <c r="H19" s="482"/>
      <c r="M19" s="483"/>
      <c r="N19" s="483"/>
      <c r="O19" s="483"/>
      <c r="P19" s="484"/>
    </row>
    <row r="20" spans="1:16" s="461" customFormat="1">
      <c r="A20" s="479">
        <v>5</v>
      </c>
      <c r="B20" s="479" t="s">
        <v>709</v>
      </c>
      <c r="C20" s="479">
        <v>2246.5</v>
      </c>
      <c r="D20" s="480">
        <v>85000</v>
      </c>
      <c r="E20" s="480">
        <v>28300</v>
      </c>
      <c r="F20" s="481">
        <f t="shared" si="1"/>
        <v>2405500000</v>
      </c>
      <c r="G20" s="450">
        <f t="shared" si="0"/>
        <v>3.028628846710146E-2</v>
      </c>
      <c r="H20" s="482"/>
      <c r="M20" s="483"/>
      <c r="N20" s="483"/>
      <c r="O20" s="483"/>
      <c r="P20" s="484"/>
    </row>
    <row r="21" spans="1:16" s="461" customFormat="1">
      <c r="A21" s="479">
        <v>6</v>
      </c>
      <c r="B21" s="479" t="s">
        <v>710</v>
      </c>
      <c r="C21" s="479">
        <v>2246.6</v>
      </c>
      <c r="D21" s="480">
        <v>169000</v>
      </c>
      <c r="E21" s="480">
        <v>18350</v>
      </c>
      <c r="F21" s="481">
        <f t="shared" si="1"/>
        <v>3101150000</v>
      </c>
      <c r="G21" s="450">
        <f t="shared" si="0"/>
        <v>3.9044823728851256E-2</v>
      </c>
      <c r="H21" s="482"/>
      <c r="M21" s="483"/>
      <c r="N21" s="483"/>
      <c r="O21" s="483"/>
      <c r="P21" s="484"/>
    </row>
    <row r="22" spans="1:16" s="461" customFormat="1">
      <c r="A22" s="479">
        <v>7</v>
      </c>
      <c r="B22" s="479" t="s">
        <v>711</v>
      </c>
      <c r="C22" s="479">
        <v>2246.6999999999998</v>
      </c>
      <c r="D22" s="480">
        <v>109000</v>
      </c>
      <c r="E22" s="480">
        <v>34200</v>
      </c>
      <c r="F22" s="481">
        <f t="shared" si="1"/>
        <v>3727800000</v>
      </c>
      <c r="G22" s="450">
        <f t="shared" si="0"/>
        <v>4.693461905951396E-2</v>
      </c>
      <c r="H22" s="482"/>
      <c r="M22" s="483"/>
      <c r="N22" s="483"/>
      <c r="O22" s="483"/>
      <c r="P22" s="484"/>
    </row>
    <row r="23" spans="1:16" s="461" customFormat="1">
      <c r="A23" s="479">
        <v>8</v>
      </c>
      <c r="B23" s="479" t="s">
        <v>712</v>
      </c>
      <c r="C23" s="479">
        <v>2246.8000000000002</v>
      </c>
      <c r="D23" s="480">
        <v>187000</v>
      </c>
      <c r="E23" s="480">
        <v>20300</v>
      </c>
      <c r="F23" s="481">
        <f t="shared" si="1"/>
        <v>3796100000</v>
      </c>
      <c r="G23" s="450">
        <f t="shared" si="0"/>
        <v>4.7794545686952343E-2</v>
      </c>
      <c r="H23" s="482"/>
      <c r="M23" s="483"/>
      <c r="N23" s="483"/>
      <c r="O23" s="483"/>
      <c r="P23" s="484"/>
    </row>
    <row r="24" spans="1:16" s="461" customFormat="1">
      <c r="A24" s="479">
        <v>9</v>
      </c>
      <c r="B24" s="479" t="s">
        <v>615</v>
      </c>
      <c r="C24" s="479">
        <v>2246.9</v>
      </c>
      <c r="D24" s="480">
        <v>195650</v>
      </c>
      <c r="E24" s="480">
        <v>18650</v>
      </c>
      <c r="F24" s="481">
        <f t="shared" si="1"/>
        <v>3648872500</v>
      </c>
      <c r="G24" s="450">
        <f t="shared" si="0"/>
        <v>4.5940887597037489E-2</v>
      </c>
      <c r="H24" s="482"/>
      <c r="M24" s="483"/>
      <c r="N24" s="483"/>
      <c r="O24" s="483"/>
      <c r="P24" s="484"/>
    </row>
    <row r="25" spans="1:16" s="461" customFormat="1">
      <c r="A25" s="479">
        <v>10</v>
      </c>
      <c r="B25" s="479" t="s">
        <v>696</v>
      </c>
      <c r="C25" s="479">
        <v>2246.1</v>
      </c>
      <c r="D25" s="480">
        <v>158000</v>
      </c>
      <c r="E25" s="480">
        <v>22700</v>
      </c>
      <c r="F25" s="481">
        <f t="shared" si="1"/>
        <v>3586600000</v>
      </c>
      <c r="G25" s="450">
        <f t="shared" si="0"/>
        <v>4.5156849809231389E-2</v>
      </c>
      <c r="H25" s="482"/>
      <c r="M25" s="483"/>
      <c r="N25" s="483"/>
      <c r="O25" s="483"/>
      <c r="P25" s="484"/>
    </row>
    <row r="26" spans="1:16" s="461" customFormat="1">
      <c r="A26" s="479">
        <v>11</v>
      </c>
      <c r="B26" s="479" t="s">
        <v>713</v>
      </c>
      <c r="C26" s="479">
        <v>2246.11</v>
      </c>
      <c r="D26" s="480">
        <v>116000</v>
      </c>
      <c r="E26" s="480">
        <v>13000</v>
      </c>
      <c r="F26" s="481">
        <f t="shared" si="1"/>
        <v>1508000000</v>
      </c>
      <c r="G26" s="450">
        <f t="shared" si="0"/>
        <v>1.8986374146077324E-2</v>
      </c>
      <c r="H26" s="482"/>
      <c r="M26" s="483"/>
      <c r="N26" s="483"/>
      <c r="O26" s="483"/>
      <c r="P26" s="484"/>
    </row>
    <row r="27" spans="1:16" s="461" customFormat="1">
      <c r="A27" s="479">
        <v>12</v>
      </c>
      <c r="B27" s="479" t="s">
        <v>692</v>
      </c>
      <c r="C27" s="479">
        <v>2246.12</v>
      </c>
      <c r="D27" s="480">
        <v>283060</v>
      </c>
      <c r="E27" s="480">
        <v>10800</v>
      </c>
      <c r="F27" s="481">
        <f t="shared" si="1"/>
        <v>3057048000</v>
      </c>
      <c r="G27" s="450">
        <f t="shared" si="0"/>
        <v>3.8489560418114979E-2</v>
      </c>
      <c r="H27" s="482"/>
      <c r="M27" s="483"/>
      <c r="N27" s="483"/>
      <c r="O27" s="483"/>
      <c r="P27" s="484"/>
    </row>
    <row r="28" spans="1:16" s="461" customFormat="1">
      <c r="A28" s="479">
        <v>13</v>
      </c>
      <c r="B28" s="479" t="s">
        <v>693</v>
      </c>
      <c r="C28" s="479">
        <v>2246.13</v>
      </c>
      <c r="D28" s="480">
        <v>196000</v>
      </c>
      <c r="E28" s="480">
        <v>32800</v>
      </c>
      <c r="F28" s="481">
        <f t="shared" si="1"/>
        <v>6428800000</v>
      </c>
      <c r="G28" s="450">
        <f t="shared" si="0"/>
        <v>8.0941380709749267E-2</v>
      </c>
      <c r="H28" s="482"/>
      <c r="M28" s="483"/>
      <c r="N28" s="483"/>
      <c r="O28" s="483"/>
      <c r="P28" s="484"/>
    </row>
    <row r="29" spans="1:16" s="461" customFormat="1">
      <c r="A29" s="479">
        <v>14</v>
      </c>
      <c r="B29" s="479" t="s">
        <v>697</v>
      </c>
      <c r="C29" s="479">
        <v>2246.14</v>
      </c>
      <c r="D29" s="480">
        <v>59107</v>
      </c>
      <c r="E29" s="480">
        <v>80300</v>
      </c>
      <c r="F29" s="481">
        <f t="shared" si="1"/>
        <v>4746292100</v>
      </c>
      <c r="G29" s="450">
        <f t="shared" ref="G29:G31" si="2">IFERROR(F29/$F$64," ")</f>
        <v>5.9757876403959583E-2</v>
      </c>
      <c r="H29" s="482"/>
      <c r="M29" s="483"/>
      <c r="N29" s="483"/>
      <c r="O29" s="483"/>
      <c r="P29" s="484"/>
    </row>
    <row r="30" spans="1:16" s="461" customFormat="1">
      <c r="A30" s="479">
        <v>15</v>
      </c>
      <c r="B30" s="479" t="s">
        <v>698</v>
      </c>
      <c r="C30" s="479">
        <v>2246.15</v>
      </c>
      <c r="D30" s="480">
        <v>85000</v>
      </c>
      <c r="E30" s="480">
        <v>42750</v>
      </c>
      <c r="F30" s="481">
        <f t="shared" si="1"/>
        <v>3633750000</v>
      </c>
      <c r="G30" s="450">
        <f t="shared" si="2"/>
        <v>4.5750488762140898E-2</v>
      </c>
      <c r="H30" s="482"/>
      <c r="M30" s="483"/>
      <c r="N30" s="483"/>
      <c r="O30" s="483"/>
      <c r="P30" s="484"/>
    </row>
    <row r="31" spans="1:16" s="461" customFormat="1">
      <c r="A31" s="479">
        <v>16</v>
      </c>
      <c r="B31" s="479" t="s">
        <v>714</v>
      </c>
      <c r="C31" s="479">
        <v>2246.16</v>
      </c>
      <c r="D31" s="480">
        <v>303800</v>
      </c>
      <c r="E31" s="480">
        <v>17100</v>
      </c>
      <c r="F31" s="481">
        <f t="shared" si="1"/>
        <v>5194980000</v>
      </c>
      <c r="G31" s="450">
        <f t="shared" si="2"/>
        <v>6.5407051698533669E-2</v>
      </c>
      <c r="H31" s="482"/>
      <c r="M31" s="483"/>
      <c r="N31" s="483"/>
      <c r="O31" s="483"/>
      <c r="P31" s="484"/>
    </row>
    <row r="32" spans="1:16" s="461" customFormat="1">
      <c r="A32" s="479">
        <v>17</v>
      </c>
      <c r="B32" s="479" t="s">
        <v>715</v>
      </c>
      <c r="C32" s="479">
        <v>2246.17</v>
      </c>
      <c r="D32" s="480">
        <v>201000</v>
      </c>
      <c r="E32" s="480">
        <v>17100</v>
      </c>
      <c r="F32" s="481">
        <f t="shared" si="1"/>
        <v>3437100000</v>
      </c>
      <c r="G32" s="450">
        <f t="shared" si="0"/>
        <v>4.3274579958542683E-2</v>
      </c>
      <c r="H32" s="482"/>
      <c r="M32" s="483"/>
      <c r="N32" s="483"/>
      <c r="O32" s="483"/>
      <c r="P32" s="484"/>
    </row>
    <row r="33" spans="1:18" s="461" customFormat="1">
      <c r="A33" s="479">
        <v>18</v>
      </c>
      <c r="B33" s="479" t="s">
        <v>694</v>
      </c>
      <c r="C33" s="479">
        <v>2246.1799999999998</v>
      </c>
      <c r="D33" s="480">
        <v>347000</v>
      </c>
      <c r="E33" s="480">
        <v>22250</v>
      </c>
      <c r="F33" s="481">
        <f t="shared" si="1"/>
        <v>7720750000</v>
      </c>
      <c r="G33" s="450">
        <f t="shared" si="0"/>
        <v>9.7207591636821286E-2</v>
      </c>
      <c r="H33" s="482"/>
      <c r="M33" s="483"/>
      <c r="N33" s="483"/>
      <c r="O33" s="483"/>
      <c r="P33" s="484"/>
    </row>
    <row r="34" spans="1:18" s="461" customFormat="1">
      <c r="A34" s="479">
        <v>19</v>
      </c>
      <c r="B34" s="479" t="s">
        <v>716</v>
      </c>
      <c r="C34" s="479">
        <v>2246.19</v>
      </c>
      <c r="D34" s="480">
        <v>181200</v>
      </c>
      <c r="E34" s="480">
        <v>19200</v>
      </c>
      <c r="F34" s="481">
        <f t="shared" si="1"/>
        <v>3479040000</v>
      </c>
      <c r="G34" s="450">
        <f t="shared" si="0"/>
        <v>4.380262275143823E-2</v>
      </c>
      <c r="H34" s="482"/>
      <c r="M34" s="483"/>
      <c r="N34" s="483"/>
      <c r="O34" s="483"/>
      <c r="P34" s="484"/>
    </row>
    <row r="35" spans="1:18" s="478" customFormat="1" ht="25.5">
      <c r="A35" s="475"/>
      <c r="B35" s="475" t="s">
        <v>727</v>
      </c>
      <c r="C35" s="475">
        <v>2247</v>
      </c>
      <c r="D35" s="476">
        <f>SUM(D16:D34)</f>
        <v>3330579</v>
      </c>
      <c r="E35" s="476"/>
      <c r="F35" s="476">
        <f>SUM(F16:F34)</f>
        <v>75540676800</v>
      </c>
      <c r="G35" s="498">
        <f>IFERROR(F35/$F$64," ")</f>
        <v>0.95108988923919302</v>
      </c>
      <c r="H35" s="482"/>
      <c r="I35" s="461"/>
      <c r="J35" s="461"/>
      <c r="K35" s="461"/>
      <c r="L35" s="461"/>
      <c r="M35" s="483"/>
      <c r="N35" s="483"/>
      <c r="O35" s="483"/>
      <c r="P35" s="484"/>
      <c r="Q35" s="461"/>
      <c r="R35" s="461"/>
    </row>
    <row r="36" spans="1:18" s="478" customFormat="1" ht="63.75">
      <c r="A36" s="475" t="s">
        <v>133</v>
      </c>
      <c r="B36" s="475" t="s">
        <v>528</v>
      </c>
      <c r="C36" s="475">
        <v>2248</v>
      </c>
      <c r="D36" s="476"/>
      <c r="E36" s="476"/>
      <c r="F36" s="476"/>
      <c r="G36" s="499"/>
      <c r="H36" s="482"/>
      <c r="I36" s="461"/>
      <c r="J36" s="461"/>
      <c r="K36" s="461"/>
      <c r="L36" s="461"/>
      <c r="M36" s="461"/>
      <c r="N36" s="461"/>
      <c r="O36" s="483"/>
      <c r="P36" s="484"/>
      <c r="Q36" s="461"/>
      <c r="R36" s="461"/>
    </row>
    <row r="37" spans="1:18" s="461" customFormat="1" ht="25.5">
      <c r="A37" s="479"/>
      <c r="B37" s="479" t="s">
        <v>728</v>
      </c>
      <c r="C37" s="479">
        <v>2249</v>
      </c>
      <c r="D37" s="481"/>
      <c r="E37" s="481"/>
      <c r="F37" s="481"/>
      <c r="G37" s="499"/>
      <c r="O37" s="483"/>
      <c r="P37" s="484"/>
    </row>
    <row r="38" spans="1:18" s="478" customFormat="1" ht="25.5">
      <c r="A38" s="475"/>
      <c r="B38" s="475" t="s">
        <v>729</v>
      </c>
      <c r="C38" s="475">
        <v>2250</v>
      </c>
      <c r="D38" s="476">
        <f>D35</f>
        <v>3330579</v>
      </c>
      <c r="E38" s="476"/>
      <c r="F38" s="476">
        <f>F35</f>
        <v>75540676800</v>
      </c>
      <c r="G38" s="498">
        <f t="shared" ref="G38:G64" si="3">IFERROR(F38/$F$64," ")</f>
        <v>0.95108988923919302</v>
      </c>
      <c r="I38" s="461"/>
      <c r="J38" s="461"/>
      <c r="K38" s="461"/>
      <c r="L38" s="461"/>
      <c r="M38" s="461"/>
      <c r="N38" s="461"/>
      <c r="O38" s="483"/>
      <c r="P38" s="484"/>
      <c r="Q38" s="461"/>
      <c r="R38" s="461"/>
    </row>
    <row r="39" spans="1:18" s="478" customFormat="1" ht="25.5">
      <c r="A39" s="475" t="s">
        <v>133</v>
      </c>
      <c r="B39" s="475" t="s">
        <v>730</v>
      </c>
      <c r="C39" s="475">
        <v>2251</v>
      </c>
      <c r="D39" s="476"/>
      <c r="E39" s="476"/>
      <c r="F39" s="476"/>
      <c r="G39" s="499"/>
      <c r="I39" s="461"/>
      <c r="J39" s="461"/>
      <c r="K39" s="461"/>
      <c r="L39" s="461"/>
      <c r="M39" s="461"/>
      <c r="N39" s="461"/>
      <c r="O39" s="483"/>
      <c r="P39" s="484"/>
      <c r="Q39" s="461"/>
      <c r="R39" s="461"/>
    </row>
    <row r="40" spans="1:18" s="478" customFormat="1">
      <c r="A40" s="475"/>
      <c r="B40" s="451"/>
      <c r="C40" s="451"/>
      <c r="D40" s="452"/>
      <c r="E40" s="453"/>
      <c r="F40" s="452"/>
      <c r="G40" s="499"/>
      <c r="I40" s="461"/>
      <c r="J40" s="461"/>
      <c r="K40" s="461"/>
      <c r="L40" s="461"/>
      <c r="M40" s="461"/>
      <c r="N40" s="461"/>
      <c r="O40" s="483"/>
      <c r="P40" s="484"/>
      <c r="Q40" s="461"/>
      <c r="R40" s="461"/>
    </row>
    <row r="41" spans="1:18" s="461" customFormat="1" ht="25.5">
      <c r="A41" s="479"/>
      <c r="B41" s="475" t="s">
        <v>727</v>
      </c>
      <c r="C41" s="479">
        <v>2252</v>
      </c>
      <c r="D41" s="476"/>
      <c r="E41" s="481"/>
      <c r="F41" s="476"/>
      <c r="G41" s="499"/>
      <c r="M41" s="482"/>
      <c r="N41" s="482"/>
      <c r="O41" s="483"/>
      <c r="P41" s="484"/>
    </row>
    <row r="42" spans="1:18" s="478" customFormat="1" ht="26.25" customHeight="1">
      <c r="A42" s="475" t="s">
        <v>261</v>
      </c>
      <c r="B42" s="475" t="s">
        <v>731</v>
      </c>
      <c r="C42" s="475">
        <v>2253</v>
      </c>
      <c r="D42" s="476"/>
      <c r="E42" s="476"/>
      <c r="F42" s="476"/>
      <c r="G42" s="499"/>
      <c r="I42" s="461"/>
      <c r="J42" s="461"/>
      <c r="K42" s="461"/>
      <c r="L42" s="461"/>
      <c r="M42" s="461"/>
      <c r="N42" s="461"/>
      <c r="O42" s="483"/>
      <c r="P42" s="484"/>
      <c r="Q42" s="461"/>
      <c r="R42" s="461"/>
    </row>
    <row r="43" spans="1:18" s="461" customFormat="1" ht="24" customHeight="1">
      <c r="A43" s="479" t="s">
        <v>260</v>
      </c>
      <c r="B43" s="479" t="s">
        <v>732</v>
      </c>
      <c r="C43" s="479">
        <v>2253.1</v>
      </c>
      <c r="D43" s="481"/>
      <c r="E43" s="481"/>
      <c r="F43" s="481"/>
      <c r="G43" s="499"/>
      <c r="O43" s="483"/>
      <c r="P43" s="484"/>
    </row>
    <row r="44" spans="1:18" s="461" customFormat="1" ht="25.5">
      <c r="A44" s="475"/>
      <c r="B44" s="475" t="s">
        <v>727</v>
      </c>
      <c r="C44" s="475">
        <v>2254</v>
      </c>
      <c r="D44" s="476"/>
      <c r="E44" s="476"/>
      <c r="F44" s="476"/>
      <c r="G44" s="499"/>
      <c r="O44" s="483"/>
      <c r="P44" s="484"/>
    </row>
    <row r="45" spans="1:18" s="478" customFormat="1" ht="25.5">
      <c r="A45" s="475"/>
      <c r="B45" s="475" t="s">
        <v>733</v>
      </c>
      <c r="C45" s="475">
        <v>2255</v>
      </c>
      <c r="D45" s="476">
        <f>D38</f>
        <v>3330579</v>
      </c>
      <c r="E45" s="476"/>
      <c r="F45" s="476">
        <f>F38</f>
        <v>75540676800</v>
      </c>
      <c r="G45" s="498">
        <f t="shared" si="3"/>
        <v>0.95108988923919302</v>
      </c>
      <c r="I45" s="461"/>
      <c r="J45" s="461"/>
      <c r="K45" s="461"/>
      <c r="L45" s="461"/>
      <c r="M45" s="482"/>
      <c r="N45" s="482"/>
      <c r="O45" s="483"/>
      <c r="P45" s="484"/>
      <c r="Q45" s="461"/>
      <c r="R45" s="461"/>
    </row>
    <row r="46" spans="1:18" s="478" customFormat="1" ht="25.5">
      <c r="A46" s="475" t="s">
        <v>262</v>
      </c>
      <c r="B46" s="475" t="s">
        <v>734</v>
      </c>
      <c r="C46" s="475">
        <v>2256</v>
      </c>
      <c r="D46" s="476"/>
      <c r="E46" s="476"/>
      <c r="F46" s="476"/>
      <c r="G46" s="498"/>
      <c r="I46" s="461"/>
      <c r="J46" s="461"/>
      <c r="K46" s="461"/>
      <c r="L46" s="461"/>
      <c r="M46" s="461"/>
      <c r="N46" s="461"/>
      <c r="O46" s="483"/>
      <c r="P46" s="484"/>
      <c r="Q46" s="461"/>
      <c r="R46" s="461"/>
    </row>
    <row r="47" spans="1:18" s="461" customFormat="1" ht="25.5">
      <c r="A47" s="479">
        <v>1</v>
      </c>
      <c r="B47" s="479" t="s">
        <v>420</v>
      </c>
      <c r="C47" s="479">
        <v>2256.1</v>
      </c>
      <c r="D47" s="481" t="s">
        <v>435</v>
      </c>
      <c r="E47" s="481" t="s">
        <v>435</v>
      </c>
      <c r="F47" s="481"/>
      <c r="G47" s="498"/>
      <c r="O47" s="483"/>
      <c r="P47" s="484"/>
    </row>
    <row r="48" spans="1:18" s="461" customFormat="1" ht="25.5">
      <c r="A48" s="479">
        <v>2</v>
      </c>
      <c r="B48" s="479" t="s">
        <v>448</v>
      </c>
      <c r="C48" s="479">
        <v>2256.1999999999998</v>
      </c>
      <c r="D48" s="481" t="s">
        <v>435</v>
      </c>
      <c r="E48" s="481" t="s">
        <v>435</v>
      </c>
      <c r="F48" s="481"/>
      <c r="G48" s="498"/>
      <c r="I48" s="482"/>
      <c r="J48" s="482"/>
      <c r="O48" s="483"/>
      <c r="P48" s="484"/>
    </row>
    <row r="49" spans="1:18" s="461" customFormat="1" ht="25.5">
      <c r="A49" s="479">
        <v>3</v>
      </c>
      <c r="B49" s="479" t="s">
        <v>421</v>
      </c>
      <c r="C49" s="479">
        <v>2256.3000000000002</v>
      </c>
      <c r="D49" s="481" t="s">
        <v>435</v>
      </c>
      <c r="E49" s="481" t="s">
        <v>435</v>
      </c>
      <c r="F49" s="481"/>
      <c r="G49" s="498"/>
      <c r="O49" s="483"/>
      <c r="P49" s="484"/>
    </row>
    <row r="50" spans="1:18" s="461" customFormat="1" ht="25.5">
      <c r="A50" s="479">
        <v>4</v>
      </c>
      <c r="B50" s="479" t="s">
        <v>529</v>
      </c>
      <c r="C50" s="479">
        <v>2256.4</v>
      </c>
      <c r="D50" s="481" t="s">
        <v>435</v>
      </c>
      <c r="E50" s="481" t="s">
        <v>435</v>
      </c>
      <c r="F50" s="481"/>
      <c r="G50" s="498"/>
      <c r="O50" s="483"/>
      <c r="P50" s="484"/>
    </row>
    <row r="51" spans="1:18" s="461" customFormat="1" ht="38.25">
      <c r="A51" s="479">
        <v>5</v>
      </c>
      <c r="B51" s="479" t="s">
        <v>422</v>
      </c>
      <c r="C51" s="479">
        <v>2256.5</v>
      </c>
      <c r="D51" s="481" t="s">
        <v>435</v>
      </c>
      <c r="E51" s="481" t="s">
        <v>435</v>
      </c>
      <c r="F51" s="481">
        <v>310600000</v>
      </c>
      <c r="G51" s="499">
        <f t="shared" si="3"/>
        <v>3.9105887332703025E-3</v>
      </c>
      <c r="O51" s="483"/>
      <c r="P51" s="484"/>
    </row>
    <row r="52" spans="1:18" s="461" customFormat="1" ht="25.5">
      <c r="A52" s="479">
        <v>6</v>
      </c>
      <c r="B52" s="479" t="s">
        <v>423</v>
      </c>
      <c r="C52" s="479">
        <v>2256.6</v>
      </c>
      <c r="D52" s="481" t="s">
        <v>435</v>
      </c>
      <c r="E52" s="481" t="s">
        <v>435</v>
      </c>
      <c r="F52" s="481"/>
      <c r="G52" s="499"/>
      <c r="O52" s="483"/>
      <c r="P52" s="484"/>
    </row>
    <row r="53" spans="1:18" s="461" customFormat="1" ht="38.25">
      <c r="A53" s="479">
        <v>7</v>
      </c>
      <c r="B53" s="479" t="s">
        <v>669</v>
      </c>
      <c r="C53" s="479">
        <v>2256.6999999999998</v>
      </c>
      <c r="D53" s="481" t="s">
        <v>435</v>
      </c>
      <c r="E53" s="481" t="s">
        <v>435</v>
      </c>
      <c r="F53" s="485"/>
      <c r="G53" s="499"/>
      <c r="O53" s="483"/>
      <c r="P53" s="484"/>
    </row>
    <row r="54" spans="1:18" s="478" customFormat="1" ht="25.5">
      <c r="A54" s="475"/>
      <c r="B54" s="475" t="s">
        <v>425</v>
      </c>
      <c r="C54" s="475">
        <v>2257</v>
      </c>
      <c r="D54" s="476" t="s">
        <v>435</v>
      </c>
      <c r="E54" s="476" t="s">
        <v>435</v>
      </c>
      <c r="F54" s="486">
        <f>SUM(F47:F53)</f>
        <v>310600000</v>
      </c>
      <c r="G54" s="498">
        <f t="shared" si="3"/>
        <v>3.9105887332703025E-3</v>
      </c>
      <c r="I54" s="461"/>
      <c r="J54" s="461"/>
      <c r="K54" s="461"/>
      <c r="L54" s="461"/>
      <c r="M54" s="461"/>
      <c r="N54" s="461"/>
      <c r="O54" s="483"/>
      <c r="P54" s="484"/>
      <c r="Q54" s="461"/>
      <c r="R54" s="461"/>
    </row>
    <row r="55" spans="1:18" s="478" customFormat="1" ht="25.5">
      <c r="A55" s="475" t="s">
        <v>263</v>
      </c>
      <c r="B55" s="475" t="s">
        <v>426</v>
      </c>
      <c r="C55" s="475">
        <v>2258</v>
      </c>
      <c r="D55" s="476" t="s">
        <v>435</v>
      </c>
      <c r="E55" s="476" t="s">
        <v>435</v>
      </c>
      <c r="F55" s="486"/>
      <c r="G55" s="498"/>
      <c r="I55" s="461"/>
      <c r="J55" s="461"/>
      <c r="K55" s="461"/>
      <c r="L55" s="461"/>
      <c r="M55" s="461"/>
      <c r="N55" s="461"/>
      <c r="O55" s="483"/>
      <c r="P55" s="484"/>
      <c r="Q55" s="461"/>
      <c r="R55" s="461"/>
    </row>
    <row r="56" spans="1:18" s="461" customFormat="1" ht="25.5">
      <c r="A56" s="479">
        <v>1</v>
      </c>
      <c r="B56" s="479" t="s">
        <v>369</v>
      </c>
      <c r="C56" s="479">
        <v>2259</v>
      </c>
      <c r="D56" s="481" t="s">
        <v>435</v>
      </c>
      <c r="E56" s="481" t="s">
        <v>435</v>
      </c>
      <c r="F56" s="485">
        <f>SUM(F57:F58)</f>
        <v>3574104181</v>
      </c>
      <c r="G56" s="498">
        <f t="shared" si="3"/>
        <v>4.4999522027536647E-2</v>
      </c>
      <c r="I56" s="482"/>
      <c r="J56" s="482"/>
      <c r="O56" s="483"/>
      <c r="P56" s="484"/>
    </row>
    <row r="57" spans="1:18" s="461" customFormat="1" ht="25.5">
      <c r="A57" s="479">
        <v>1.1000000000000001</v>
      </c>
      <c r="B57" s="479" t="s">
        <v>511</v>
      </c>
      <c r="C57" s="479">
        <v>2259.1</v>
      </c>
      <c r="D57" s="481"/>
      <c r="E57" s="481"/>
      <c r="F57" s="485">
        <v>3379600234</v>
      </c>
      <c r="G57" s="499">
        <f t="shared" si="3"/>
        <v>4.2550632962131615E-2</v>
      </c>
      <c r="O57" s="483"/>
      <c r="P57" s="484"/>
    </row>
    <row r="58" spans="1:18" s="461" customFormat="1" ht="24.75" customHeight="1">
      <c r="A58" s="479">
        <v>1.2</v>
      </c>
      <c r="B58" s="479" t="s">
        <v>427</v>
      </c>
      <c r="C58" s="479">
        <v>2259.1999999999998</v>
      </c>
      <c r="D58" s="481" t="s">
        <v>435</v>
      </c>
      <c r="E58" s="481" t="s">
        <v>435</v>
      </c>
      <c r="F58" s="485">
        <v>194503947</v>
      </c>
      <c r="G58" s="499">
        <f t="shared" si="3"/>
        <v>2.4488890654050357E-3</v>
      </c>
      <c r="O58" s="483"/>
      <c r="P58" s="484"/>
    </row>
    <row r="59" spans="1:18" s="461" customFormat="1" ht="39" customHeight="1">
      <c r="A59" s="479">
        <v>1.3</v>
      </c>
      <c r="B59" s="479" t="s">
        <v>451</v>
      </c>
      <c r="C59" s="479">
        <v>2259.3000000000002</v>
      </c>
      <c r="D59" s="481"/>
      <c r="E59" s="481"/>
      <c r="F59" s="485"/>
      <c r="G59" s="499"/>
      <c r="O59" s="483"/>
      <c r="P59" s="484"/>
    </row>
    <row r="60" spans="1:18" s="461" customFormat="1" ht="52.5" customHeight="1">
      <c r="A60" s="479">
        <v>1.4</v>
      </c>
      <c r="B60" s="479" t="s">
        <v>688</v>
      </c>
      <c r="C60" s="479">
        <v>2259.4</v>
      </c>
      <c r="D60" s="481"/>
      <c r="E60" s="481"/>
      <c r="F60" s="485"/>
      <c r="G60" s="499"/>
      <c r="O60" s="483"/>
      <c r="P60" s="484"/>
    </row>
    <row r="61" spans="1:18" s="461" customFormat="1" ht="24.75" customHeight="1">
      <c r="A61" s="479">
        <v>2</v>
      </c>
      <c r="B61" s="479" t="s">
        <v>424</v>
      </c>
      <c r="C61" s="479">
        <v>2260</v>
      </c>
      <c r="D61" s="481" t="s">
        <v>435</v>
      </c>
      <c r="E61" s="481" t="s">
        <v>435</v>
      </c>
      <c r="F61" s="485"/>
      <c r="G61" s="499"/>
      <c r="O61" s="483"/>
      <c r="P61" s="484"/>
    </row>
    <row r="62" spans="1:18" s="461" customFormat="1" ht="24.75" customHeight="1">
      <c r="A62" s="479">
        <v>3</v>
      </c>
      <c r="B62" s="479" t="s">
        <v>428</v>
      </c>
      <c r="C62" s="479">
        <v>2261</v>
      </c>
      <c r="D62" s="481" t="s">
        <v>435</v>
      </c>
      <c r="E62" s="481" t="s">
        <v>435</v>
      </c>
      <c r="F62" s="485"/>
      <c r="G62" s="499"/>
      <c r="O62" s="483"/>
      <c r="P62" s="484"/>
    </row>
    <row r="63" spans="1:18" s="461" customFormat="1" ht="25.5">
      <c r="A63" s="479">
        <v>4</v>
      </c>
      <c r="B63" s="479" t="s">
        <v>425</v>
      </c>
      <c r="C63" s="479">
        <v>2262</v>
      </c>
      <c r="D63" s="481"/>
      <c r="E63" s="481"/>
      <c r="F63" s="486">
        <f>F56+F61+F62</f>
        <v>3574104181</v>
      </c>
      <c r="G63" s="498">
        <f t="shared" si="3"/>
        <v>4.4999522027536647E-2</v>
      </c>
      <c r="O63" s="483"/>
      <c r="P63" s="484"/>
    </row>
    <row r="64" spans="1:18" s="478" customFormat="1" ht="25.5">
      <c r="A64" s="475" t="s">
        <v>142</v>
      </c>
      <c r="B64" s="475" t="s">
        <v>429</v>
      </c>
      <c r="C64" s="475">
        <v>2263</v>
      </c>
      <c r="D64" s="476">
        <f>D45</f>
        <v>3330579</v>
      </c>
      <c r="E64" s="476"/>
      <c r="F64" s="486">
        <f>F45+F63+F54</f>
        <v>79425380981</v>
      </c>
      <c r="G64" s="498">
        <f t="shared" si="3"/>
        <v>1</v>
      </c>
      <c r="I64" s="461"/>
      <c r="J64" s="461"/>
      <c r="K64" s="461"/>
      <c r="L64" s="461"/>
      <c r="M64" s="461"/>
      <c r="N64" s="461"/>
      <c r="O64" s="483"/>
      <c r="P64" s="484"/>
      <c r="Q64" s="461"/>
      <c r="R64" s="461"/>
    </row>
    <row r="65" spans="1:18" s="478" customFormat="1">
      <c r="A65" s="487"/>
      <c r="B65" s="487"/>
      <c r="C65" s="487"/>
      <c r="D65" s="488"/>
      <c r="E65" s="488"/>
      <c r="F65" s="489"/>
      <c r="G65" s="490"/>
      <c r="I65" s="461"/>
      <c r="J65" s="461"/>
      <c r="K65" s="461"/>
      <c r="L65" s="461"/>
      <c r="M65" s="461"/>
      <c r="N65" s="461"/>
      <c r="O65" s="483"/>
      <c r="P65" s="484"/>
      <c r="Q65" s="461"/>
      <c r="R65" s="461"/>
    </row>
    <row r="67" spans="1:18">
      <c r="A67" s="478" t="s">
        <v>176</v>
      </c>
      <c r="B67" s="461"/>
      <c r="C67" s="491"/>
      <c r="E67" s="492" t="s">
        <v>177</v>
      </c>
      <c r="F67" s="492"/>
      <c r="G67" s="461"/>
      <c r="H67" s="461"/>
    </row>
    <row r="68" spans="1:18">
      <c r="A68" s="493" t="s">
        <v>178</v>
      </c>
      <c r="B68" s="461"/>
      <c r="C68" s="491"/>
      <c r="E68" s="494" t="s">
        <v>179</v>
      </c>
      <c r="F68" s="494"/>
      <c r="G68" s="461"/>
      <c r="H68" s="461"/>
    </row>
    <row r="69" spans="1:18">
      <c r="A69" s="461"/>
      <c r="B69" s="461"/>
      <c r="C69" s="491"/>
      <c r="E69" s="491"/>
      <c r="F69" s="491"/>
      <c r="G69" s="461"/>
      <c r="H69" s="461"/>
    </row>
    <row r="70" spans="1:18">
      <c r="A70" s="461"/>
      <c r="B70" s="461"/>
      <c r="C70" s="491"/>
      <c r="E70" s="491"/>
      <c r="F70" s="491"/>
      <c r="G70" s="461"/>
      <c r="H70" s="461"/>
    </row>
    <row r="71" spans="1:18">
      <c r="A71" s="461"/>
      <c r="B71" s="461"/>
      <c r="C71" s="491"/>
      <c r="E71" s="491"/>
      <c r="F71" s="491"/>
      <c r="G71" s="461"/>
      <c r="H71" s="461"/>
    </row>
    <row r="72" spans="1:18">
      <c r="A72" s="461"/>
      <c r="B72" s="461"/>
      <c r="C72" s="491"/>
      <c r="E72" s="491"/>
      <c r="F72" s="491"/>
      <c r="G72" s="461"/>
      <c r="H72" s="461"/>
    </row>
    <row r="73" spans="1:18">
      <c r="A73" s="461"/>
      <c r="B73" s="461"/>
      <c r="C73" s="491"/>
      <c r="E73" s="491"/>
      <c r="F73" s="491"/>
      <c r="G73" s="461"/>
      <c r="H73" s="461"/>
    </row>
    <row r="74" spans="1:18">
      <c r="A74" s="461"/>
      <c r="B74" s="461"/>
      <c r="C74" s="491"/>
      <c r="E74" s="491"/>
      <c r="F74" s="491"/>
      <c r="G74" s="461"/>
      <c r="H74" s="461"/>
    </row>
    <row r="75" spans="1:18">
      <c r="A75" s="461"/>
      <c r="B75" s="461"/>
      <c r="C75" s="491"/>
      <c r="E75" s="491"/>
      <c r="F75" s="491"/>
      <c r="G75" s="461"/>
      <c r="H75" s="461"/>
    </row>
    <row r="76" spans="1:18">
      <c r="A76" s="495"/>
      <c r="B76" s="495"/>
      <c r="C76" s="496"/>
      <c r="E76" s="496"/>
      <c r="F76" s="496"/>
      <c r="G76" s="495"/>
      <c r="H76" s="461"/>
    </row>
    <row r="77" spans="1:18">
      <c r="A77" s="478" t="s">
        <v>238</v>
      </c>
      <c r="B77" s="461"/>
      <c r="C77" s="491"/>
      <c r="E77" s="492" t="s">
        <v>450</v>
      </c>
      <c r="F77" s="492"/>
      <c r="G77" s="461"/>
      <c r="H77" s="461"/>
    </row>
    <row r="78" spans="1:18">
      <c r="A78" s="478" t="s">
        <v>599</v>
      </c>
      <c r="B78" s="461"/>
      <c r="C78" s="491"/>
      <c r="E78" s="492"/>
      <c r="F78" s="492"/>
      <c r="G78" s="461"/>
      <c r="H78" s="461"/>
    </row>
    <row r="79" spans="1:18">
      <c r="A79" s="461" t="s">
        <v>239</v>
      </c>
      <c r="B79" s="461"/>
      <c r="C79" s="491"/>
      <c r="E79" s="491"/>
      <c r="F79" s="491"/>
      <c r="G79" s="461"/>
      <c r="H79" s="461"/>
    </row>
  </sheetData>
  <mergeCells count="12">
    <mergeCell ref="A9:B9"/>
    <mergeCell ref="C9:F9"/>
    <mergeCell ref="A10:B10"/>
    <mergeCell ref="C10:F10"/>
    <mergeCell ref="A1:G1"/>
    <mergeCell ref="A2:G2"/>
    <mergeCell ref="A3:G4"/>
    <mergeCell ref="A5:G5"/>
    <mergeCell ref="A8:B8"/>
    <mergeCell ref="C8:F8"/>
    <mergeCell ref="A7:B7"/>
    <mergeCell ref="C7:F7"/>
  </mergeCells>
  <pageMargins left="0.49" right="0.45" top="0.51" bottom="0.53" header="0.3" footer="0.3"/>
  <pageSetup scale="74"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zoomScaleNormal="100" zoomScaleSheetLayoutView="100" workbookViewId="0">
      <selection activeCell="F33" sqref="F33"/>
    </sheetView>
  </sheetViews>
  <sheetFormatPr defaultColWidth="9.140625" defaultRowHeight="10.5"/>
  <cols>
    <col min="1" max="1" width="7.42578125" style="292" customWidth="1"/>
    <col min="2" max="2" width="5.28515625" style="292" customWidth="1"/>
    <col min="3" max="3" width="52.5703125" style="280" customWidth="1"/>
    <col min="4" max="4" width="11.7109375" style="280" customWidth="1"/>
    <col min="5" max="5" width="28.42578125" style="280" customWidth="1"/>
    <col min="6" max="6" width="29.85546875" style="280" customWidth="1"/>
    <col min="7" max="7" width="5.140625" style="280" customWidth="1"/>
    <col min="8" max="8" width="15.28515625" style="280" customWidth="1"/>
    <col min="9" max="9" width="12.7109375" style="280" bestFit="1" customWidth="1"/>
    <col min="10" max="10" width="15.7109375" style="280" hidden="1" customWidth="1"/>
    <col min="11" max="11" width="15.42578125" style="280" hidden="1" customWidth="1"/>
    <col min="12" max="12" width="9.140625" style="280"/>
    <col min="13" max="13" width="15" style="280" bestFit="1" customWidth="1"/>
    <col min="14" max="16384" width="9.140625" style="280"/>
  </cols>
  <sheetData>
    <row r="1" spans="1:13" ht="24.75" customHeight="1">
      <c r="A1" s="544" t="s">
        <v>689</v>
      </c>
      <c r="B1" s="544"/>
      <c r="C1" s="544"/>
      <c r="D1" s="544"/>
      <c r="E1" s="544"/>
      <c r="F1" s="544"/>
    </row>
    <row r="2" spans="1:13" ht="26.25" customHeight="1">
      <c r="A2" s="545" t="s">
        <v>171</v>
      </c>
      <c r="B2" s="545"/>
      <c r="C2" s="545"/>
      <c r="D2" s="545"/>
      <c r="E2" s="545"/>
      <c r="F2" s="545"/>
    </row>
    <row r="3" spans="1:13">
      <c r="A3" s="546" t="s">
        <v>571</v>
      </c>
      <c r="B3" s="546"/>
      <c r="C3" s="546"/>
      <c r="D3" s="546"/>
      <c r="E3" s="546"/>
      <c r="F3" s="546"/>
      <c r="G3" s="546"/>
      <c r="H3" s="281"/>
    </row>
    <row r="4" spans="1:13" ht="22.5" customHeight="1">
      <c r="A4" s="546"/>
      <c r="B4" s="546"/>
      <c r="C4" s="546"/>
      <c r="D4" s="546"/>
      <c r="E4" s="546"/>
      <c r="F4" s="546"/>
      <c r="G4" s="546"/>
      <c r="H4" s="281"/>
    </row>
    <row r="5" spans="1:13">
      <c r="A5" s="547" t="str">
        <f>'ngay thang'!B10</f>
        <v>Quý 4 năm 2023/Quarter 4 2023</v>
      </c>
      <c r="B5" s="547"/>
      <c r="C5" s="547"/>
      <c r="D5" s="547"/>
      <c r="E5" s="547"/>
      <c r="F5" s="547"/>
      <c r="G5" s="547"/>
      <c r="H5" s="282"/>
    </row>
    <row r="6" spans="1:13">
      <c r="A6" s="282"/>
      <c r="B6" s="282"/>
      <c r="C6" s="282"/>
      <c r="D6" s="282"/>
      <c r="E6" s="282"/>
    </row>
    <row r="7" spans="1:13" ht="30.75" customHeight="1">
      <c r="A7" s="283"/>
      <c r="B7" s="543" t="s">
        <v>662</v>
      </c>
      <c r="C7" s="543"/>
      <c r="D7" s="543" t="s">
        <v>663</v>
      </c>
      <c r="E7" s="543"/>
      <c r="F7" s="543"/>
      <c r="G7" s="543"/>
      <c r="H7" s="284"/>
    </row>
    <row r="8" spans="1:13" ht="30.75" customHeight="1">
      <c r="A8" s="285"/>
      <c r="B8" s="542" t="s">
        <v>664</v>
      </c>
      <c r="C8" s="542"/>
      <c r="D8" s="542" t="s">
        <v>665</v>
      </c>
      <c r="E8" s="542"/>
      <c r="F8" s="542"/>
      <c r="G8" s="285"/>
      <c r="H8" s="286"/>
    </row>
    <row r="9" spans="1:13" ht="30.75" customHeight="1">
      <c r="A9" s="283"/>
      <c r="B9" s="543" t="s">
        <v>666</v>
      </c>
      <c r="C9" s="543"/>
      <c r="D9" s="543" t="s">
        <v>667</v>
      </c>
      <c r="E9" s="543"/>
      <c r="F9" s="543"/>
      <c r="G9" s="283"/>
      <c r="H9" s="284"/>
    </row>
    <row r="10" spans="1:13" ht="30.75" customHeight="1">
      <c r="A10" s="285"/>
      <c r="B10" s="542" t="s">
        <v>668</v>
      </c>
      <c r="C10" s="542"/>
      <c r="D10" s="542" t="str">
        <f>'ngay thang'!B14</f>
        <v>Ngày 12 tháng 01 năm 2024
12 Jan 2024</v>
      </c>
      <c r="E10" s="542"/>
      <c r="F10" s="542"/>
      <c r="G10" s="285"/>
      <c r="H10" s="286"/>
    </row>
    <row r="12" spans="1:13" ht="58.5" customHeight="1">
      <c r="A12" s="538" t="s">
        <v>199</v>
      </c>
      <c r="B12" s="538"/>
      <c r="C12" s="454" t="s">
        <v>572</v>
      </c>
      <c r="D12" s="454" t="s">
        <v>174</v>
      </c>
      <c r="E12" s="454" t="s">
        <v>288</v>
      </c>
      <c r="F12" s="454" t="s">
        <v>289</v>
      </c>
    </row>
    <row r="13" spans="1:13" ht="30" customHeight="1">
      <c r="A13" s="343" t="s">
        <v>46</v>
      </c>
      <c r="B13" s="343"/>
      <c r="C13" s="455" t="s">
        <v>573</v>
      </c>
      <c r="D13" s="249" t="s">
        <v>574</v>
      </c>
      <c r="E13" s="456">
        <v>74604224402</v>
      </c>
      <c r="F13" s="456">
        <v>57033651829</v>
      </c>
      <c r="I13" s="288"/>
      <c r="J13" s="288"/>
      <c r="K13" s="288"/>
      <c r="L13" s="288"/>
      <c r="M13" s="288"/>
    </row>
    <row r="14" spans="1:13" ht="31.5">
      <c r="A14" s="343" t="s">
        <v>56</v>
      </c>
      <c r="B14" s="343"/>
      <c r="C14" s="455" t="s">
        <v>575</v>
      </c>
      <c r="D14" s="249" t="s">
        <v>576</v>
      </c>
      <c r="E14" s="456">
        <v>-217791074</v>
      </c>
      <c r="F14" s="456">
        <v>5229170547</v>
      </c>
      <c r="I14" s="288"/>
      <c r="J14" s="288"/>
      <c r="K14" s="288"/>
      <c r="L14" s="288"/>
      <c r="M14" s="288"/>
    </row>
    <row r="15" spans="1:13" ht="54.75" customHeight="1">
      <c r="A15" s="539"/>
      <c r="B15" s="249" t="s">
        <v>110</v>
      </c>
      <c r="C15" s="457" t="s">
        <v>577</v>
      </c>
      <c r="D15" s="249" t="s">
        <v>578</v>
      </c>
      <c r="E15" s="458">
        <v>-217791074</v>
      </c>
      <c r="F15" s="458">
        <v>5229170547</v>
      </c>
      <c r="I15" s="288"/>
      <c r="J15" s="288"/>
      <c r="K15" s="288"/>
      <c r="L15" s="288"/>
      <c r="M15" s="288"/>
    </row>
    <row r="16" spans="1:13" ht="53.25" customHeight="1">
      <c r="A16" s="540"/>
      <c r="B16" s="249" t="s">
        <v>112</v>
      </c>
      <c r="C16" s="457" t="s">
        <v>579</v>
      </c>
      <c r="D16" s="249" t="s">
        <v>580</v>
      </c>
      <c r="E16" s="458"/>
      <c r="F16" s="458"/>
      <c r="I16" s="288"/>
      <c r="J16" s="288"/>
      <c r="K16" s="288"/>
      <c r="L16" s="288"/>
      <c r="M16" s="288"/>
    </row>
    <row r="17" spans="1:13" ht="51.75" customHeight="1">
      <c r="A17" s="343" t="s">
        <v>133</v>
      </c>
      <c r="B17" s="343"/>
      <c r="C17" s="455" t="s">
        <v>581</v>
      </c>
      <c r="D17" s="343" t="s">
        <v>582</v>
      </c>
      <c r="E17" s="456">
        <v>4648952418</v>
      </c>
      <c r="F17" s="456">
        <v>12341402026</v>
      </c>
      <c r="H17" s="288"/>
      <c r="I17" s="288"/>
      <c r="J17" s="288"/>
      <c r="K17" s="288"/>
      <c r="L17" s="288"/>
      <c r="M17" s="288"/>
    </row>
    <row r="18" spans="1:13" ht="29.25" customHeight="1">
      <c r="A18" s="539"/>
      <c r="B18" s="249" t="s">
        <v>583</v>
      </c>
      <c r="C18" s="457" t="s">
        <v>584</v>
      </c>
      <c r="D18" s="249" t="s">
        <v>585</v>
      </c>
      <c r="E18" s="458">
        <v>8487853225</v>
      </c>
      <c r="F18" s="458">
        <v>15731367137</v>
      </c>
      <c r="H18" s="288"/>
      <c r="I18" s="288"/>
      <c r="J18" s="288"/>
      <c r="K18" s="288"/>
      <c r="L18" s="288"/>
      <c r="M18" s="288"/>
    </row>
    <row r="19" spans="1:13" ht="29.25" customHeight="1">
      <c r="A19" s="541"/>
      <c r="B19" s="249" t="s">
        <v>586</v>
      </c>
      <c r="C19" s="457" t="s">
        <v>587</v>
      </c>
      <c r="D19" s="249" t="s">
        <v>588</v>
      </c>
      <c r="E19" s="458">
        <v>3838900807</v>
      </c>
      <c r="F19" s="458">
        <v>3389965111</v>
      </c>
      <c r="H19" s="288"/>
      <c r="I19" s="288"/>
      <c r="J19" s="288"/>
      <c r="K19" s="288"/>
      <c r="L19" s="288"/>
      <c r="M19" s="288"/>
    </row>
    <row r="20" spans="1:13" s="289" customFormat="1" ht="39" customHeight="1">
      <c r="A20" s="343" t="s">
        <v>135</v>
      </c>
      <c r="B20" s="343"/>
      <c r="C20" s="459" t="s">
        <v>601</v>
      </c>
      <c r="D20" s="343" t="s">
        <v>589</v>
      </c>
      <c r="E20" s="456">
        <v>79035385746</v>
      </c>
      <c r="F20" s="456">
        <v>74604224402</v>
      </c>
      <c r="H20" s="290"/>
      <c r="I20" s="288"/>
      <c r="J20" s="288"/>
      <c r="K20" s="288"/>
      <c r="L20" s="288"/>
      <c r="M20" s="288"/>
    </row>
    <row r="21" spans="1:13">
      <c r="A21" s="246"/>
      <c r="B21" s="246"/>
      <c r="C21" s="287"/>
      <c r="D21" s="246"/>
      <c r="E21" s="291"/>
      <c r="F21" s="291"/>
    </row>
    <row r="23" spans="1:13">
      <c r="A23" s="293" t="s">
        <v>176</v>
      </c>
      <c r="B23" s="280"/>
      <c r="C23" s="294"/>
      <c r="E23" s="295" t="s">
        <v>177</v>
      </c>
    </row>
    <row r="24" spans="1:13">
      <c r="A24" s="296" t="s">
        <v>178</v>
      </c>
      <c r="B24" s="280"/>
      <c r="C24" s="294"/>
      <c r="E24" s="297" t="s">
        <v>179</v>
      </c>
    </row>
    <row r="25" spans="1:13">
      <c r="A25" s="280"/>
      <c r="B25" s="280"/>
      <c r="C25" s="294"/>
      <c r="E25" s="294"/>
    </row>
    <row r="26" spans="1:13">
      <c r="A26" s="280"/>
      <c r="B26" s="280"/>
      <c r="C26" s="294"/>
      <c r="E26" s="294"/>
    </row>
    <row r="27" spans="1:13">
      <c r="A27" s="280"/>
      <c r="B27" s="280"/>
      <c r="C27" s="294"/>
      <c r="E27" s="294"/>
    </row>
    <row r="28" spans="1:13">
      <c r="A28" s="280"/>
      <c r="B28" s="280"/>
      <c r="C28" s="294"/>
      <c r="E28" s="294"/>
    </row>
    <row r="29" spans="1:13">
      <c r="A29" s="280"/>
      <c r="B29" s="280"/>
      <c r="C29" s="294"/>
      <c r="E29" s="294"/>
    </row>
    <row r="30" spans="1:13">
      <c r="A30" s="280"/>
      <c r="B30" s="280"/>
      <c r="C30" s="294"/>
      <c r="E30" s="294"/>
    </row>
    <row r="31" spans="1:13">
      <c r="A31" s="280"/>
      <c r="B31" s="280"/>
      <c r="C31" s="294"/>
      <c r="E31" s="294"/>
    </row>
    <row r="32" spans="1:13">
      <c r="A32" s="298"/>
      <c r="B32" s="298"/>
      <c r="C32" s="256"/>
      <c r="E32" s="256"/>
      <c r="F32" s="298"/>
    </row>
    <row r="33" spans="1:5">
      <c r="A33" s="293" t="s">
        <v>238</v>
      </c>
      <c r="B33" s="280"/>
      <c r="C33" s="294"/>
      <c r="E33" s="254" t="s">
        <v>450</v>
      </c>
    </row>
    <row r="34" spans="1:5">
      <c r="A34" s="293" t="s">
        <v>599</v>
      </c>
      <c r="B34" s="280"/>
      <c r="C34" s="294"/>
      <c r="E34" s="254"/>
    </row>
    <row r="35" spans="1:5">
      <c r="A35" s="280" t="s">
        <v>239</v>
      </c>
      <c r="B35" s="280"/>
      <c r="C35" s="294"/>
      <c r="E35" s="253"/>
    </row>
  </sheetData>
  <mergeCells count="15">
    <mergeCell ref="A1:F1"/>
    <mergeCell ref="A2:F2"/>
    <mergeCell ref="A3:G4"/>
    <mergeCell ref="A5:G5"/>
    <mergeCell ref="B7:C7"/>
    <mergeCell ref="D7:G7"/>
    <mergeCell ref="A12:B12"/>
    <mergeCell ref="A15:A16"/>
    <mergeCell ref="A18:A19"/>
    <mergeCell ref="B8:C8"/>
    <mergeCell ref="D8:F8"/>
    <mergeCell ref="B9:C9"/>
    <mergeCell ref="D9:F9"/>
    <mergeCell ref="B10:C10"/>
    <mergeCell ref="D10:F10"/>
  </mergeCells>
  <pageMargins left="0.6692913385826772" right="0.35433070866141736" top="0.98425196850393704" bottom="0.98425196850393704" header="0.51181102362204722" footer="0.51181102362204722"/>
  <pageSetup scale="71" fitToHeight="0"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uzw+N1OGiYi6uuGD1WQ7SFonsPk=</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G1yWF8qvgpEIx2ZLcqvTk/7Smjc=</DigestValue>
    </Reference>
  </SignedInfo>
  <SignatureValue>HkCjL5dwsicY0L9Zc0WgLbo7W7PPDjh+Z4Prwn4nIOch9EDo4l/sCttR89f4VOsWyCd7vedDDryn
0GoWTZvK06obtg1yaFJ6g65mFsZ6fr93B5yLt210gFxBGLwPww3aCusoQkJFWKOQxGJnLQ2GvINT
YB8F7dnGvlV76ZgLw1k=</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0/09/xmldsig#sha1"/>
        <DigestValue>qL7jSsGheVCCeJsa+Hvzl7EEaNs=</DigestValue>
      </Reference>
      <Reference URI="/xl/calcChain.xml?ContentType=application/vnd.openxmlformats-officedocument.spreadsheetml.calcChain+xml">
        <DigestMethod Algorithm="http://www.w3.org/2000/09/xmldsig#sha1"/>
        <DigestValue>PXoLV1/SwhIyTGZq6R2hxdATmLQ=</DigestValue>
      </Reference>
      <Reference URI="/xl/comments1.xml?ContentType=application/vnd.openxmlformats-officedocument.spreadsheetml.comments+xml">
        <DigestMethod Algorithm="http://www.w3.org/2000/09/xmldsig#sha1"/>
        <DigestValue>/4MQT3f7geP0IrJje9FmdIyDZgU=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drawings/vmlDrawing1.vml?ContentType=application/vnd.openxmlformats-officedocument.vmlDrawing">
        <DigestMethod Algorithm="http://www.w3.org/2000/09/xmldsig#sha1"/>
        <DigestValue>2GrePRnDvN+p2uwKNuoBN44kiYc=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yGFoyJa+wsqCBrlFTdSMZtyWN2Q=</DigestValue>
      </Reference>
      <Reference URI="/xl/externalLinks/externalLink1.xml?ContentType=application/vnd.openxmlformats-officedocument.spreadsheetml.externalLink+xml">
        <DigestMethod Algorithm="http://www.w3.org/2000/09/xmldsig#sha1"/>
        <DigestValue>yq/LtvA1teZoHFETE5/r7IsD2Hs=</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n0BXZ4HxkfupmTQcAtDqc47M5MQ=</DigestValue>
      </Reference>
      <Reference URI="/xl/printerSettings/printerSettings10.bin?ContentType=application/vnd.openxmlformats-officedocument.spreadsheetml.printerSettings">
        <DigestMethod Algorithm="http://www.w3.org/2000/09/xmldsig#sha1"/>
        <DigestValue>iVYLNDjeCkRLC02jUzgvY9eGZEU=</DigestValue>
      </Reference>
      <Reference URI="/xl/printerSettings/printerSettings11.bin?ContentType=application/vnd.openxmlformats-officedocument.spreadsheetml.printerSettings">
        <DigestMethod Algorithm="http://www.w3.org/2000/09/xmldsig#sha1"/>
        <DigestValue>i6Q4MhPVA364ZoyPw0ElWibrSY0=</DigestValue>
      </Reference>
      <Reference URI="/xl/printerSettings/printerSettings12.bin?ContentType=application/vnd.openxmlformats-officedocument.spreadsheetml.printerSettings">
        <DigestMethod Algorithm="http://www.w3.org/2000/09/xmldsig#sha1"/>
        <DigestValue>B5vHw3IjrV7k5qndQivMNNVLSHM=</DigestValue>
      </Reference>
      <Reference URI="/xl/printerSettings/printerSettings13.bin?ContentType=application/vnd.openxmlformats-officedocument.spreadsheetml.printerSettings">
        <DigestMethod Algorithm="http://www.w3.org/2000/09/xmldsig#sha1"/>
        <DigestValue>3oxz9Jz5491Uu14ieyKy6vxsQQI=</DigestValue>
      </Reference>
      <Reference URI="/xl/printerSettings/printerSettings14.bin?ContentType=application/vnd.openxmlformats-officedocument.spreadsheetml.printerSettings">
        <DigestMethod Algorithm="http://www.w3.org/2000/09/xmldsig#sha1"/>
        <DigestValue>3oxz9Jz5491Uu14ieyKy6vxsQQI=</DigestValue>
      </Reference>
      <Reference URI="/xl/printerSettings/printerSettings15.bin?ContentType=application/vnd.openxmlformats-officedocument.spreadsheetml.printerSettings">
        <DigestMethod Algorithm="http://www.w3.org/2000/09/xmldsig#sha1"/>
        <DigestValue>3oxz9Jz5491Uu14ieyKy6vxsQQI=</DigestValue>
      </Reference>
      <Reference URI="/xl/printerSettings/printerSettings2.bin?ContentType=application/vnd.openxmlformats-officedocument.spreadsheetml.printerSettings">
        <DigestMethod Algorithm="http://www.w3.org/2000/09/xmldsig#sha1"/>
        <DigestValue>ktvsH8pGUTI1jFyDm8X7AyhMlPI=</DigestValue>
      </Reference>
      <Reference URI="/xl/printerSettings/printerSettings3.bin?ContentType=application/vnd.openxmlformats-officedocument.spreadsheetml.printerSettings">
        <DigestMethod Algorithm="http://www.w3.org/2000/09/xmldsig#sha1"/>
        <DigestValue>n0BXZ4HxkfupmTQcAtDqc47M5MQ=</DigestValue>
      </Reference>
      <Reference URI="/xl/printerSettings/printerSettings4.bin?ContentType=application/vnd.openxmlformats-officedocument.spreadsheetml.printerSettings">
        <DigestMethod Algorithm="http://www.w3.org/2000/09/xmldsig#sha1"/>
        <DigestValue>iVYLNDjeCkRLC02jUzgvY9eGZEU=</DigestValue>
      </Reference>
      <Reference URI="/xl/printerSettings/printerSettings5.bin?ContentType=application/vnd.openxmlformats-officedocument.spreadsheetml.printerSettings">
        <DigestMethod Algorithm="http://www.w3.org/2000/09/xmldsig#sha1"/>
        <DigestValue>3oxz9Jz5491Uu14ieyKy6vxsQQI=</DigestValue>
      </Reference>
      <Reference URI="/xl/printerSettings/printerSettings6.bin?ContentType=application/vnd.openxmlformats-officedocument.spreadsheetml.printerSettings">
        <DigestMethod Algorithm="http://www.w3.org/2000/09/xmldsig#sha1"/>
        <DigestValue>3oxz9Jz5491Uu14ieyKy6vxsQQI=</DigestValue>
      </Reference>
      <Reference URI="/xl/printerSettings/printerSettings7.bin?ContentType=application/vnd.openxmlformats-officedocument.spreadsheetml.printerSettings">
        <DigestMethod Algorithm="http://www.w3.org/2000/09/xmldsig#sha1"/>
        <DigestValue>3oxz9Jz5491Uu14ieyKy6vxsQQI=</DigestValue>
      </Reference>
      <Reference URI="/xl/printerSettings/printerSettings8.bin?ContentType=application/vnd.openxmlformats-officedocument.spreadsheetml.printerSettings">
        <DigestMethod Algorithm="http://www.w3.org/2000/09/xmldsig#sha1"/>
        <DigestValue>3oxz9Jz5491Uu14ieyKy6vxsQQI=</DigestValue>
      </Reference>
      <Reference URI="/xl/printerSettings/printerSettings9.bin?ContentType=application/vnd.openxmlformats-officedocument.spreadsheetml.printerSettings">
        <DigestMethod Algorithm="http://www.w3.org/2000/09/xmldsig#sha1"/>
        <DigestValue>3oxz9Jz5491Uu14ieyKy6vxsQQI=</DigestValue>
      </Reference>
      <Reference URI="/xl/sharedStrings.xml?ContentType=application/vnd.openxmlformats-officedocument.spreadsheetml.sharedStrings+xml">
        <DigestMethod Algorithm="http://www.w3.org/2000/09/xmldsig#sha1"/>
        <DigestValue>282I7xYrVb3kr3pDF8mM9urPuhA=</DigestValue>
      </Reference>
      <Reference URI="/xl/styles.xml?ContentType=application/vnd.openxmlformats-officedocument.spreadsheetml.styles+xml">
        <DigestMethod Algorithm="http://www.w3.org/2000/09/xmldsig#sha1"/>
        <DigestValue>O8bsEzEZ18c+1jPZxhFSLpLgvxU=</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OXE4TEQXeAnRB3gM8kKoQlJQqj0=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n+0vGARnVcePbMd38IPwNKCZjEA=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wq4CjvcIXrAyAs/vmq7dZAl44ms=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sf04MpsfktACW+fJJJTYHvz6YdE=</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33fQgBklHSIwJI+hsQ0yrLjHobI=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7AFiLgcBGJjo8BbbK6fHcl6ld+g=</DigestValue>
      </Reference>
      <Reference URI="/xl/worksheets/sheet10.xml?ContentType=application/vnd.openxmlformats-officedocument.spreadsheetml.worksheet+xml">
        <DigestMethod Algorithm="http://www.w3.org/2000/09/xmldsig#sha1"/>
        <DigestValue>MNNKDws5MaeQypNS2M2wtsaJSjM=</DigestValue>
      </Reference>
      <Reference URI="/xl/worksheets/sheet11.xml?ContentType=application/vnd.openxmlformats-officedocument.spreadsheetml.worksheet+xml">
        <DigestMethod Algorithm="http://www.w3.org/2000/09/xmldsig#sha1"/>
        <DigestValue>NOPEX13QuSWQ/g6wAtBx2qVsRPo=</DigestValue>
      </Reference>
      <Reference URI="/xl/worksheets/sheet12.xml?ContentType=application/vnd.openxmlformats-officedocument.spreadsheetml.worksheet+xml">
        <DigestMethod Algorithm="http://www.w3.org/2000/09/xmldsig#sha1"/>
        <DigestValue>tSH70bVF7aXpdD2c2E96gaOW7Z0=</DigestValue>
      </Reference>
      <Reference URI="/xl/worksheets/sheet13.xml?ContentType=application/vnd.openxmlformats-officedocument.spreadsheetml.worksheet+xml">
        <DigestMethod Algorithm="http://www.w3.org/2000/09/xmldsig#sha1"/>
        <DigestValue>Lwec6VvzGP8DMRnjXKdeNC2E27k=</DigestValue>
      </Reference>
      <Reference URI="/xl/worksheets/sheet14.xml?ContentType=application/vnd.openxmlformats-officedocument.spreadsheetml.worksheet+xml">
        <DigestMethod Algorithm="http://www.w3.org/2000/09/xmldsig#sha1"/>
        <DigestValue>gC7w3FalyeTuSRM4oKV0ZPI7r+k=</DigestValue>
      </Reference>
      <Reference URI="/xl/worksheets/sheet15.xml?ContentType=application/vnd.openxmlformats-officedocument.spreadsheetml.worksheet+xml">
        <DigestMethod Algorithm="http://www.w3.org/2000/09/xmldsig#sha1"/>
        <DigestValue>SqsMOhB8arLyI5gloDA2Tisv8vE=</DigestValue>
      </Reference>
      <Reference URI="/xl/worksheets/sheet2.xml?ContentType=application/vnd.openxmlformats-officedocument.spreadsheetml.worksheet+xml">
        <DigestMethod Algorithm="http://www.w3.org/2000/09/xmldsig#sha1"/>
        <DigestValue>ljeONTsyz7z9+ejg6wkIZlI/BDA=</DigestValue>
      </Reference>
      <Reference URI="/xl/worksheets/sheet3.xml?ContentType=application/vnd.openxmlformats-officedocument.spreadsheetml.worksheet+xml">
        <DigestMethod Algorithm="http://www.w3.org/2000/09/xmldsig#sha1"/>
        <DigestValue>KSGEmA81Dko9EdYTbuNSR6XRV3s=</DigestValue>
      </Reference>
      <Reference URI="/xl/worksheets/sheet4.xml?ContentType=application/vnd.openxmlformats-officedocument.spreadsheetml.worksheet+xml">
        <DigestMethod Algorithm="http://www.w3.org/2000/09/xmldsig#sha1"/>
        <DigestValue>xhqJrtZTTTIVienReQsk7r3oHTY=</DigestValue>
      </Reference>
      <Reference URI="/xl/worksheets/sheet5.xml?ContentType=application/vnd.openxmlformats-officedocument.spreadsheetml.worksheet+xml">
        <DigestMethod Algorithm="http://www.w3.org/2000/09/xmldsig#sha1"/>
        <DigestValue>CHDunLwyRW71ZeoRaYxWRTZezAU=</DigestValue>
      </Reference>
      <Reference URI="/xl/worksheets/sheet6.xml?ContentType=application/vnd.openxmlformats-officedocument.spreadsheetml.worksheet+xml">
        <DigestMethod Algorithm="http://www.w3.org/2000/09/xmldsig#sha1"/>
        <DigestValue>VfcwSIVrKPIaMAZ5zdsM941Dy90=</DigestValue>
      </Reference>
      <Reference URI="/xl/worksheets/sheet7.xml?ContentType=application/vnd.openxmlformats-officedocument.spreadsheetml.worksheet+xml">
        <DigestMethod Algorithm="http://www.w3.org/2000/09/xmldsig#sha1"/>
        <DigestValue>NFUVcNy5vKAw1MNiMzcHCJ2Qsv4=</DigestValue>
      </Reference>
      <Reference URI="/xl/worksheets/sheet8.xml?ContentType=application/vnd.openxmlformats-officedocument.spreadsheetml.worksheet+xml">
        <DigestMethod Algorithm="http://www.w3.org/2000/09/xmldsig#sha1"/>
        <DigestValue>gX9xy0UeV3+cuNc0ul8Dx7Qr62U=</DigestValue>
      </Reference>
      <Reference URI="/xl/worksheets/sheet9.xml?ContentType=application/vnd.openxmlformats-officedocument.spreadsheetml.worksheet+xml">
        <DigestMethod Algorithm="http://www.w3.org/2000/09/xmldsig#sha1"/>
        <DigestValue>OSB1d7sgeeE1kUasAH68Kp5xB6E=</DigestValue>
      </Reference>
    </Manifest>
    <SignatureProperties>
      <SignatureProperty Id="idSignatureTime" Target="#idPackageSignature">
        <mdssi:SignatureTime xmlns:mdssi="http://schemas.openxmlformats.org/package/2006/digital-signature">
          <mdssi:Format>YYYY-MM-DDThh:mm:ssTZD</mdssi:Format>
          <mdssi:Value>2024-01-17T02:29:20Z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2024-01-17T02:29:20Z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aCeStYb2WkuEi3HTcYZlMFJAb2c=</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q74qp2WthP+iNmxo4TSMLXOiPAg=</DigestValue>
    </Reference>
  </SignedInfo>
  <SignatureValue>gHRBe+EQDVDDu8lSRCz1/Zb/mOPaOPT1k80hCvsEwsZ8llj6rJ1pe6LeFBGO3u6uFWKING6n8veh
A2+EKgZO2Gu7rQWG/cFYj9J+MvWeTbSx5zEqgvY+DGOTcbiB12GR8EIgYU6YMXgBYxq23G+lGlYu
a4vDRuflgeJxYQ4XzKQ=</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0/09/xmldsig#sha1"/>
        <DigestValue>qL7jSsGheVCCeJsa+Hvzl7EEaNs=</DigestValue>
      </Reference>
      <Reference URI="/xl/calcChain.xml?ContentType=application/vnd.openxmlformats-officedocument.spreadsheetml.calcChain+xml">
        <DigestMethod Algorithm="http://www.w3.org/2000/09/xmldsig#sha1"/>
        <DigestValue>PXoLV1/SwhIyTGZq6R2hxdATmLQ=</DigestValue>
      </Reference>
      <Reference URI="/xl/comments1.xml?ContentType=application/vnd.openxmlformats-officedocument.spreadsheetml.comments+xml">
        <DigestMethod Algorithm="http://www.w3.org/2000/09/xmldsig#sha1"/>
        <DigestValue>/4MQT3f7geP0IrJje9FmdIyDZgU=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drawings/vmlDrawing1.vml?ContentType=application/vnd.openxmlformats-officedocument.vmlDrawing">
        <DigestMethod Algorithm="http://www.w3.org/2000/09/xmldsig#sha1"/>
        <DigestValue>2GrePRnDvN+p2uwKNuoBN44kiYc=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yGFoyJa+wsqCBrlFTdSMZtyWN2Q=</DigestValue>
      </Reference>
      <Reference URI="/xl/externalLinks/externalLink1.xml?ContentType=application/vnd.openxmlformats-officedocument.spreadsheetml.externalLink+xml">
        <DigestMethod Algorithm="http://www.w3.org/2000/09/xmldsig#sha1"/>
        <DigestValue>yq/LtvA1teZoHFETE5/r7IsD2Hs=</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n0BXZ4HxkfupmTQcAtDqc47M5MQ=</DigestValue>
      </Reference>
      <Reference URI="/xl/printerSettings/printerSettings10.bin?ContentType=application/vnd.openxmlformats-officedocument.spreadsheetml.printerSettings">
        <DigestMethod Algorithm="http://www.w3.org/2000/09/xmldsig#sha1"/>
        <DigestValue>iVYLNDjeCkRLC02jUzgvY9eGZEU=</DigestValue>
      </Reference>
      <Reference URI="/xl/printerSettings/printerSettings11.bin?ContentType=application/vnd.openxmlformats-officedocument.spreadsheetml.printerSettings">
        <DigestMethod Algorithm="http://www.w3.org/2000/09/xmldsig#sha1"/>
        <DigestValue>i6Q4MhPVA364ZoyPw0ElWibrSY0=</DigestValue>
      </Reference>
      <Reference URI="/xl/printerSettings/printerSettings12.bin?ContentType=application/vnd.openxmlformats-officedocument.spreadsheetml.printerSettings">
        <DigestMethod Algorithm="http://www.w3.org/2000/09/xmldsig#sha1"/>
        <DigestValue>B5vHw3IjrV7k5qndQivMNNVLSHM=</DigestValue>
      </Reference>
      <Reference URI="/xl/printerSettings/printerSettings13.bin?ContentType=application/vnd.openxmlformats-officedocument.spreadsheetml.printerSettings">
        <DigestMethod Algorithm="http://www.w3.org/2000/09/xmldsig#sha1"/>
        <DigestValue>3oxz9Jz5491Uu14ieyKy6vxsQQI=</DigestValue>
      </Reference>
      <Reference URI="/xl/printerSettings/printerSettings14.bin?ContentType=application/vnd.openxmlformats-officedocument.spreadsheetml.printerSettings">
        <DigestMethod Algorithm="http://www.w3.org/2000/09/xmldsig#sha1"/>
        <DigestValue>3oxz9Jz5491Uu14ieyKy6vxsQQI=</DigestValue>
      </Reference>
      <Reference URI="/xl/printerSettings/printerSettings15.bin?ContentType=application/vnd.openxmlformats-officedocument.spreadsheetml.printerSettings">
        <DigestMethod Algorithm="http://www.w3.org/2000/09/xmldsig#sha1"/>
        <DigestValue>3oxz9Jz5491Uu14ieyKy6vxsQQI=</DigestValue>
      </Reference>
      <Reference URI="/xl/printerSettings/printerSettings2.bin?ContentType=application/vnd.openxmlformats-officedocument.spreadsheetml.printerSettings">
        <DigestMethod Algorithm="http://www.w3.org/2000/09/xmldsig#sha1"/>
        <DigestValue>ktvsH8pGUTI1jFyDm8X7AyhMlPI=</DigestValue>
      </Reference>
      <Reference URI="/xl/printerSettings/printerSettings3.bin?ContentType=application/vnd.openxmlformats-officedocument.spreadsheetml.printerSettings">
        <DigestMethod Algorithm="http://www.w3.org/2000/09/xmldsig#sha1"/>
        <DigestValue>n0BXZ4HxkfupmTQcAtDqc47M5MQ=</DigestValue>
      </Reference>
      <Reference URI="/xl/printerSettings/printerSettings4.bin?ContentType=application/vnd.openxmlformats-officedocument.spreadsheetml.printerSettings">
        <DigestMethod Algorithm="http://www.w3.org/2000/09/xmldsig#sha1"/>
        <DigestValue>iVYLNDjeCkRLC02jUzgvY9eGZEU=</DigestValue>
      </Reference>
      <Reference URI="/xl/printerSettings/printerSettings5.bin?ContentType=application/vnd.openxmlformats-officedocument.spreadsheetml.printerSettings">
        <DigestMethod Algorithm="http://www.w3.org/2000/09/xmldsig#sha1"/>
        <DigestValue>3oxz9Jz5491Uu14ieyKy6vxsQQI=</DigestValue>
      </Reference>
      <Reference URI="/xl/printerSettings/printerSettings6.bin?ContentType=application/vnd.openxmlformats-officedocument.spreadsheetml.printerSettings">
        <DigestMethod Algorithm="http://www.w3.org/2000/09/xmldsig#sha1"/>
        <DigestValue>3oxz9Jz5491Uu14ieyKy6vxsQQI=</DigestValue>
      </Reference>
      <Reference URI="/xl/printerSettings/printerSettings7.bin?ContentType=application/vnd.openxmlformats-officedocument.spreadsheetml.printerSettings">
        <DigestMethod Algorithm="http://www.w3.org/2000/09/xmldsig#sha1"/>
        <DigestValue>3oxz9Jz5491Uu14ieyKy6vxsQQI=</DigestValue>
      </Reference>
      <Reference URI="/xl/printerSettings/printerSettings8.bin?ContentType=application/vnd.openxmlformats-officedocument.spreadsheetml.printerSettings">
        <DigestMethod Algorithm="http://www.w3.org/2000/09/xmldsig#sha1"/>
        <DigestValue>3oxz9Jz5491Uu14ieyKy6vxsQQI=</DigestValue>
      </Reference>
      <Reference URI="/xl/printerSettings/printerSettings9.bin?ContentType=application/vnd.openxmlformats-officedocument.spreadsheetml.printerSettings">
        <DigestMethod Algorithm="http://www.w3.org/2000/09/xmldsig#sha1"/>
        <DigestValue>3oxz9Jz5491Uu14ieyKy6vxsQQI=</DigestValue>
      </Reference>
      <Reference URI="/xl/sharedStrings.xml?ContentType=application/vnd.openxmlformats-officedocument.spreadsheetml.sharedStrings+xml">
        <DigestMethod Algorithm="http://www.w3.org/2000/09/xmldsig#sha1"/>
        <DigestValue>282I7xYrVb3kr3pDF8mM9urPuhA=</DigestValue>
      </Reference>
      <Reference URI="/xl/styles.xml?ContentType=application/vnd.openxmlformats-officedocument.spreadsheetml.styles+xml">
        <DigestMethod Algorithm="http://www.w3.org/2000/09/xmldsig#sha1"/>
        <DigestValue>O8bsEzEZ18c+1jPZxhFSLpLgvxU=</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OXE4TEQXeAnRB3gM8kKoQlJQqj0=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n+0vGARnVcePbMd38IPwNKCZjEA=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wq4CjvcIXrAyAs/vmq7dZAl44ms=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sf04MpsfktACW+fJJJTYHvz6YdE=</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33fQgBklHSIwJI+hsQ0yrLjHobI=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7AFiLgcBGJjo8BbbK6fHcl6ld+g=</DigestValue>
      </Reference>
      <Reference URI="/xl/worksheets/sheet10.xml?ContentType=application/vnd.openxmlformats-officedocument.spreadsheetml.worksheet+xml">
        <DigestMethod Algorithm="http://www.w3.org/2000/09/xmldsig#sha1"/>
        <DigestValue>MNNKDws5MaeQypNS2M2wtsaJSjM=</DigestValue>
      </Reference>
      <Reference URI="/xl/worksheets/sheet11.xml?ContentType=application/vnd.openxmlformats-officedocument.spreadsheetml.worksheet+xml">
        <DigestMethod Algorithm="http://www.w3.org/2000/09/xmldsig#sha1"/>
        <DigestValue>NOPEX13QuSWQ/g6wAtBx2qVsRPo=</DigestValue>
      </Reference>
      <Reference URI="/xl/worksheets/sheet12.xml?ContentType=application/vnd.openxmlformats-officedocument.spreadsheetml.worksheet+xml">
        <DigestMethod Algorithm="http://www.w3.org/2000/09/xmldsig#sha1"/>
        <DigestValue>tSH70bVF7aXpdD2c2E96gaOW7Z0=</DigestValue>
      </Reference>
      <Reference URI="/xl/worksheets/sheet13.xml?ContentType=application/vnd.openxmlformats-officedocument.spreadsheetml.worksheet+xml">
        <DigestMethod Algorithm="http://www.w3.org/2000/09/xmldsig#sha1"/>
        <DigestValue>Lwec6VvzGP8DMRnjXKdeNC2E27k=</DigestValue>
      </Reference>
      <Reference URI="/xl/worksheets/sheet14.xml?ContentType=application/vnd.openxmlformats-officedocument.spreadsheetml.worksheet+xml">
        <DigestMethod Algorithm="http://www.w3.org/2000/09/xmldsig#sha1"/>
        <DigestValue>gC7w3FalyeTuSRM4oKV0ZPI7r+k=</DigestValue>
      </Reference>
      <Reference URI="/xl/worksheets/sheet15.xml?ContentType=application/vnd.openxmlformats-officedocument.spreadsheetml.worksheet+xml">
        <DigestMethod Algorithm="http://www.w3.org/2000/09/xmldsig#sha1"/>
        <DigestValue>SqsMOhB8arLyI5gloDA2Tisv8vE=</DigestValue>
      </Reference>
      <Reference URI="/xl/worksheets/sheet2.xml?ContentType=application/vnd.openxmlformats-officedocument.spreadsheetml.worksheet+xml">
        <DigestMethod Algorithm="http://www.w3.org/2000/09/xmldsig#sha1"/>
        <DigestValue>ljeONTsyz7z9+ejg6wkIZlI/BDA=</DigestValue>
      </Reference>
      <Reference URI="/xl/worksheets/sheet3.xml?ContentType=application/vnd.openxmlformats-officedocument.spreadsheetml.worksheet+xml">
        <DigestMethod Algorithm="http://www.w3.org/2000/09/xmldsig#sha1"/>
        <DigestValue>KSGEmA81Dko9EdYTbuNSR6XRV3s=</DigestValue>
      </Reference>
      <Reference URI="/xl/worksheets/sheet4.xml?ContentType=application/vnd.openxmlformats-officedocument.spreadsheetml.worksheet+xml">
        <DigestMethod Algorithm="http://www.w3.org/2000/09/xmldsig#sha1"/>
        <DigestValue>xhqJrtZTTTIVienReQsk7r3oHTY=</DigestValue>
      </Reference>
      <Reference URI="/xl/worksheets/sheet5.xml?ContentType=application/vnd.openxmlformats-officedocument.spreadsheetml.worksheet+xml">
        <DigestMethod Algorithm="http://www.w3.org/2000/09/xmldsig#sha1"/>
        <DigestValue>CHDunLwyRW71ZeoRaYxWRTZezAU=</DigestValue>
      </Reference>
      <Reference URI="/xl/worksheets/sheet6.xml?ContentType=application/vnd.openxmlformats-officedocument.spreadsheetml.worksheet+xml">
        <DigestMethod Algorithm="http://www.w3.org/2000/09/xmldsig#sha1"/>
        <DigestValue>VfcwSIVrKPIaMAZ5zdsM941Dy90=</DigestValue>
      </Reference>
      <Reference URI="/xl/worksheets/sheet7.xml?ContentType=application/vnd.openxmlformats-officedocument.spreadsheetml.worksheet+xml">
        <DigestMethod Algorithm="http://www.w3.org/2000/09/xmldsig#sha1"/>
        <DigestValue>NFUVcNy5vKAw1MNiMzcHCJ2Qsv4=</DigestValue>
      </Reference>
      <Reference URI="/xl/worksheets/sheet8.xml?ContentType=application/vnd.openxmlformats-officedocument.spreadsheetml.worksheet+xml">
        <DigestMethod Algorithm="http://www.w3.org/2000/09/xmldsig#sha1"/>
        <DigestValue>gX9xy0UeV3+cuNc0ul8Dx7Qr62U=</DigestValue>
      </Reference>
      <Reference URI="/xl/worksheets/sheet9.xml?ContentType=application/vnd.openxmlformats-officedocument.spreadsheetml.worksheet+xml">
        <DigestMethod Algorithm="http://www.w3.org/2000/09/xmldsig#sha1"/>
        <DigestValue>OSB1d7sgeeE1kUasAH68Kp5xB6E=</DigestValue>
      </Reference>
    </Manifest>
    <SignatureProperties>
      <SignatureProperty Id="idSignatureTime" Target="#idPackageSignature">
        <mdssi:SignatureTime xmlns:mdssi="http://schemas.openxmlformats.org/package/2006/digital-signature">
          <mdssi:Format>YYYY-MM-DDThh:mm:ssTZD</mdssi:Format>
          <mdssi:Value>2024-01-17T11:41:16Z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2024-01-17T11:41:16Z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22</vt:i4>
      </vt:variant>
    </vt:vector>
  </HeadingPairs>
  <TitlesOfParts>
    <vt:vector size="37" baseType="lpstr">
      <vt:lpstr>Tong quat</vt:lpstr>
      <vt:lpstr>ngay thang</vt:lpstr>
      <vt:lpstr>BCLCTT_06106</vt:lpstr>
      <vt:lpstr>BCthunhap</vt:lpstr>
      <vt:lpstr>BCtinhhinhtaichinh</vt:lpstr>
      <vt:lpstr>BCTaiSan_06027</vt:lpstr>
      <vt:lpstr>BCKetQuaHoatDong_06028</vt:lpstr>
      <vt:lpstr>BCDanhMucDauTu_06029</vt:lpstr>
      <vt:lpstr>GiaTriTaiSanRong_06129</vt:lpstr>
      <vt:lpstr>Khac_06030</vt:lpstr>
      <vt:lpstr>BCHoatDongVay_06026</vt:lpstr>
      <vt:lpstr>BC Han muc nuoc ngoai</vt:lpstr>
      <vt:lpstr>BC TS DT nuoc ngoai</vt:lpstr>
      <vt:lpstr>BCKetQuaHoatDong DT nuoc ngoai</vt:lpstr>
      <vt:lpstr>BCDanhMucDauTu DT nuoc ngoai</vt:lpstr>
      <vt:lpstr>'BC Han muc nuoc ngoai'!Print_Area</vt:lpstr>
      <vt:lpstr>'BC TS DT nuoc ngoai'!Print_Area</vt:lpstr>
      <vt:lpstr>'BCDanhMucDauTu DT nuoc ngoai'!Print_Area</vt:lpstr>
      <vt:lpstr>BCDanhMucDauTu_06029!Print_Area</vt:lpstr>
      <vt:lpstr>'BCKetQuaHoatDong DT nuoc ngoai'!Print_Area</vt:lpstr>
      <vt:lpstr>BCKetQuaHoatDong_06028!Print_Area</vt:lpstr>
      <vt:lpstr>BCLCTT_06106!Print_Area</vt:lpstr>
      <vt:lpstr>BCTaiSan_06027!Print_Area</vt:lpstr>
      <vt:lpstr>BCtinhhinhtaichinh!Print_Area</vt:lpstr>
      <vt:lpstr>BCthunhap!Print_Area</vt:lpstr>
      <vt:lpstr>BCHoatDongVay_06026!Print_Area</vt:lpstr>
      <vt:lpstr>GiaTriTaiSanRong_06129!Print_Area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BCTaiSan_06027!Print_Titles</vt:lpstr>
      <vt:lpstr>BCtinhhinhtaichinh!Print_Titles</vt:lpstr>
      <vt:lpstr>BCthunhap!Print_Titles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NGUYEN VIET HA</cp:lastModifiedBy>
  <cp:lastPrinted>2024-01-16T03:41:35Z</cp:lastPrinted>
  <dcterms:created xsi:type="dcterms:W3CDTF">2013-10-21T08:38:47Z</dcterms:created>
  <dcterms:modified xsi:type="dcterms:W3CDTF">2024-01-16T07:47:12Z</dcterms:modified>
</cp:coreProperties>
</file>