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E30" i="27" l="1"/>
  <c r="E31" i="27"/>
  <c r="F45" i="27" l="1"/>
  <c r="F52" i="27" l="1"/>
  <c r="F53" i="27" s="1"/>
  <c r="F25" i="27" l="1"/>
  <c r="F37" i="27"/>
  <c r="F39" i="27" s="1"/>
  <c r="E52" i="27" l="1"/>
  <c r="E37" i="27" l="1"/>
  <c r="E39" i="27" s="1"/>
  <c r="E53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<sst xmlns="http://schemas.openxmlformats.org/spreadsheetml/2006/main" count="1388" uniqueCount="597">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</sst>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5" t="s">
        <v>50</v>
      </c>
      <c r="B2" s="306"/>
      <c r="C2" s="306"/>
      <c r="D2" s="306"/>
      <c r="E2" s="306"/>
      <c r="F2" s="30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7" t="s">
        <v>51</v>
      </c>
      <c r="D3" s="307"/>
      <c r="E3" s="307"/>
      <c r="F3" s="307"/>
      <c r="G3" s="307"/>
      <c r="H3" s="307"/>
      <c r="I3" s="307"/>
      <c r="J3" s="307"/>
      <c r="K3" s="307"/>
      <c r="L3" s="307"/>
      <c r="M3" s="308" t="s">
        <v>23</v>
      </c>
      <c r="N3" s="315"/>
      <c r="O3" s="322" t="s">
        <v>24</v>
      </c>
      <c r="P3" s="323"/>
      <c r="Q3" s="308" t="s">
        <v>5</v>
      </c>
      <c r="R3" s="308"/>
      <c r="S3" s="315"/>
      <c r="T3" s="310"/>
      <c r="U3" s="317" t="s">
        <v>26</v>
      </c>
      <c r="V3" s="318"/>
      <c r="W3" s="319" t="s">
        <v>25</v>
      </c>
    </row>
    <row r="4" spans="1:23" ht="12.75" customHeight="1">
      <c r="A4" s="315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11" t="s">
        <v>52</v>
      </c>
      <c r="I4" s="308" t="s">
        <v>34</v>
      </c>
      <c r="J4" s="310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11" t="s">
        <v>36</v>
      </c>
      <c r="V4" s="308" t="s">
        <v>39</v>
      </c>
      <c r="W4" s="320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9"/>
      <c r="R5" s="309"/>
      <c r="S5" s="310"/>
      <c r="T5" s="309"/>
      <c r="U5" s="312"/>
      <c r="V5" s="316"/>
      <c r="W5" s="32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3" t="s">
        <v>328</v>
      </c>
      <c r="F1" s="333"/>
      <c r="G1" s="334" t="s">
        <v>329</v>
      </c>
      <c r="H1" s="33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2" t="s">
        <v>398</v>
      </c>
      <c r="C62" s="332" t="s">
        <v>310</v>
      </c>
      <c r="D62" s="332" t="s">
        <v>403</v>
      </c>
      <c r="E62" s="336">
        <v>140130</v>
      </c>
      <c r="F62" s="336">
        <v>7</v>
      </c>
      <c r="G62" s="40">
        <v>215002</v>
      </c>
      <c r="H62" s="40">
        <v>0</v>
      </c>
    </row>
    <row r="63" spans="1:9" s="40" customFormat="1">
      <c r="B63" s="332"/>
      <c r="C63" s="332"/>
      <c r="D63" s="332"/>
      <c r="E63" s="336"/>
      <c r="F63" s="33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7" t="s">
        <v>20</v>
      </c>
      <c r="C32" s="337"/>
      <c r="D32" s="337"/>
      <c r="E32" s="337"/>
      <c r="F32" s="337"/>
      <c r="G32" s="33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7" t="s">
        <v>14</v>
      </c>
      <c r="C39" s="337"/>
      <c r="D39" s="337"/>
      <c r="E39" s="337"/>
      <c r="F39" s="337"/>
      <c r="G39" s="33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8"/>
      <c r="E43" s="339"/>
      <c r="F43" s="339"/>
      <c r="G43" s="33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6" zoomScaleNormal="100" workbookViewId="0">
      <selection activeCell="H38" sqref="H38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40" t="s">
        <v>563</v>
      </c>
      <c r="B1" s="340"/>
      <c r="C1" s="340"/>
      <c r="D1" s="340"/>
      <c r="E1" s="340"/>
      <c r="F1" s="340"/>
    </row>
    <row r="2" spans="1:6" ht="15.75" customHeight="1">
      <c r="A2" s="363" t="s">
        <v>564</v>
      </c>
      <c r="B2" s="363"/>
      <c r="C2" s="363"/>
      <c r="D2" s="363"/>
      <c r="E2" s="363"/>
      <c r="F2" s="363"/>
    </row>
    <row r="3" spans="1:6" ht="19.5" customHeight="1">
      <c r="A3" s="364" t="s">
        <v>584</v>
      </c>
      <c r="B3" s="364"/>
      <c r="C3" s="364"/>
      <c r="D3" s="364"/>
      <c r="E3" s="364"/>
      <c r="F3" s="364"/>
    </row>
    <row r="4" spans="1:6" ht="18" customHeight="1">
      <c r="A4" s="365" t="s">
        <v>565</v>
      </c>
      <c r="B4" s="365"/>
      <c r="C4" s="365"/>
      <c r="D4" s="365"/>
      <c r="E4" s="365"/>
      <c r="F4" s="365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0" t="s">
        <v>566</v>
      </c>
      <c r="B6" s="340"/>
      <c r="C6" s="340"/>
      <c r="D6" s="340"/>
      <c r="E6" s="340"/>
      <c r="F6" s="340"/>
    </row>
    <row r="7" spans="1:6" ht="15.75" customHeight="1">
      <c r="A7" s="340" t="s">
        <v>567</v>
      </c>
      <c r="B7" s="340"/>
      <c r="C7" s="340"/>
      <c r="D7" s="340"/>
      <c r="E7" s="340"/>
      <c r="F7" s="340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58" t="s">
        <v>572</v>
      </c>
      <c r="B18" s="358"/>
      <c r="C18" s="358"/>
      <c r="D18" s="161" t="str">
        <f>"Từ ngày "&amp;TEXT(G18,"dd/mm/yyyy")&amp;" đến "&amp;TEXT(G19,"dd/mm/yyyy")</f>
        <v>Từ ngày 01/01/2024 đến 07/01/2024</v>
      </c>
      <c r="G18" s="175">
        <v>45292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01/01/2024 to 07/01/2024</v>
      </c>
      <c r="G19" s="175">
        <v>45298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45299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66">
        <f>D20</f>
        <v>45299</v>
      </c>
      <c r="E21" s="366"/>
      <c r="F21" s="366"/>
      <c r="G21" s="366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70" t="s">
        <v>531</v>
      </c>
      <c r="B23" s="371"/>
      <c r="C23" s="372" t="s">
        <v>541</v>
      </c>
      <c r="D23" s="371"/>
      <c r="E23" s="182" t="s">
        <v>542</v>
      </c>
      <c r="F23" s="261" t="s">
        <v>560</v>
      </c>
    </row>
    <row r="24" spans="1:11" ht="15.75" customHeight="1">
      <c r="A24" s="373" t="s">
        <v>27</v>
      </c>
      <c r="B24" s="374"/>
      <c r="C24" s="375" t="s">
        <v>330</v>
      </c>
      <c r="D24" s="376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45298</v>
      </c>
      <c r="F25" s="289">
        <f>G18-1</f>
        <v>45291</v>
      </c>
      <c r="G25" s="188"/>
    </row>
    <row r="26" spans="1:11" ht="15.75" customHeight="1">
      <c r="A26" s="361" t="s">
        <v>574</v>
      </c>
      <c r="B26" s="362"/>
      <c r="C26" s="189" t="s">
        <v>544</v>
      </c>
      <c r="D26" s="189"/>
      <c r="E26" s="287"/>
      <c r="F26" s="286"/>
    </row>
    <row r="27" spans="1:11" ht="15.75" customHeight="1">
      <c r="A27" s="190"/>
      <c r="B27" s="191"/>
      <c r="C27" s="192" t="s">
        <v>545</v>
      </c>
      <c r="D27" s="193"/>
      <c r="E27" s="288"/>
      <c r="F27" s="285"/>
    </row>
    <row r="28" spans="1:11" ht="15.75" customHeight="1">
      <c r="A28" s="354">
        <v>1</v>
      </c>
      <c r="B28" s="355"/>
      <c r="C28" s="194" t="s">
        <v>546</v>
      </c>
      <c r="D28" s="195"/>
      <c r="E28" s="281"/>
      <c r="F28" s="290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6">
        <v>1.1000000000000001</v>
      </c>
      <c r="B30" s="357"/>
      <c r="C30" s="200" t="s">
        <v>586</v>
      </c>
      <c r="D30" s="201"/>
      <c r="E30" s="269">
        <f>F34</f>
        <v>65257390753</v>
      </c>
      <c r="F30" s="269">
        <v>63515132937</v>
      </c>
      <c r="G30" s="202"/>
      <c r="I30" s="202"/>
      <c r="J30" s="202"/>
      <c r="K30" s="202"/>
    </row>
    <row r="31" spans="1:11" ht="15.75" customHeight="1">
      <c r="A31" s="359">
        <v>1.2</v>
      </c>
      <c r="B31" s="360"/>
      <c r="C31" s="203" t="s">
        <v>587</v>
      </c>
      <c r="D31" s="204"/>
      <c r="E31" s="297">
        <f>F35</f>
        <v>10539.67</v>
      </c>
      <c r="F31" s="298">
        <v>10250.56</v>
      </c>
      <c r="G31" s="202"/>
      <c r="I31" s="202"/>
      <c r="J31" s="202"/>
      <c r="K31" s="202"/>
    </row>
    <row r="32" spans="1:11" ht="15.75" customHeight="1">
      <c r="A32" s="354">
        <v>2</v>
      </c>
      <c r="B32" s="355"/>
      <c r="C32" s="194" t="s">
        <v>548</v>
      </c>
      <c r="D32" s="195"/>
      <c r="E32" s="251"/>
      <c r="F32" s="271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2"/>
      <c r="G33" s="202"/>
      <c r="I33" s="202"/>
      <c r="J33" s="202"/>
      <c r="K33" s="202"/>
    </row>
    <row r="34" spans="1:11" ht="15.75" customHeight="1">
      <c r="A34" s="356">
        <v>2.1</v>
      </c>
      <c r="B34" s="357"/>
      <c r="C34" s="200" t="s">
        <v>588</v>
      </c>
      <c r="D34" s="201"/>
      <c r="E34" s="300">
        <v>65175887475</v>
      </c>
      <c r="F34" s="269">
        <v>65257390753</v>
      </c>
      <c r="G34" s="202"/>
      <c r="I34" s="202"/>
      <c r="J34" s="202"/>
      <c r="K34" s="202"/>
    </row>
    <row r="35" spans="1:11" ht="15.75" customHeight="1">
      <c r="A35" s="359">
        <v>2.2000000000000002</v>
      </c>
      <c r="B35" s="360"/>
      <c r="C35" s="207" t="s">
        <v>589</v>
      </c>
      <c r="D35" s="199"/>
      <c r="E35" s="301">
        <v>10504.71</v>
      </c>
      <c r="F35" s="270">
        <v>10539.67</v>
      </c>
      <c r="G35" s="202"/>
      <c r="I35" s="202"/>
      <c r="J35" s="202"/>
      <c r="K35" s="202"/>
    </row>
    <row r="36" spans="1:11" ht="15.75" customHeight="1">
      <c r="A36" s="342">
        <v>3</v>
      </c>
      <c r="B36" s="343"/>
      <c r="C36" s="208" t="s">
        <v>577</v>
      </c>
      <c r="D36" s="209"/>
      <c r="E36" s="253"/>
      <c r="F36" s="273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3">
        <f>E34-E30</f>
        <v>-81503278</v>
      </c>
      <c r="F37" s="303">
        <f>F34-F30</f>
        <v>1742257816</v>
      </c>
      <c r="G37" s="202"/>
      <c r="I37" s="202"/>
      <c r="J37" s="202"/>
      <c r="K37" s="202"/>
    </row>
    <row r="38" spans="1:11" ht="15.75" customHeight="1">
      <c r="A38" s="344">
        <v>3.1</v>
      </c>
      <c r="B38" s="345"/>
      <c r="C38" s="214" t="s">
        <v>550</v>
      </c>
      <c r="D38" s="215"/>
      <c r="E38" s="304"/>
      <c r="F38" s="273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3">
        <f>E37-E41</f>
        <v>-216341911</v>
      </c>
      <c r="F39" s="303">
        <f>F37-F41</f>
        <v>1789643786</v>
      </c>
      <c r="G39" s="202"/>
      <c r="I39" s="202"/>
      <c r="J39" s="202"/>
      <c r="K39" s="202"/>
    </row>
    <row r="40" spans="1:11" ht="15.75" customHeight="1">
      <c r="A40" s="346">
        <v>3.2</v>
      </c>
      <c r="B40" s="347"/>
      <c r="C40" s="219" t="s">
        <v>585</v>
      </c>
      <c r="D40" s="220"/>
      <c r="E40" s="254"/>
      <c r="F40" s="274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3">
        <v>134838633</v>
      </c>
      <c r="F41" s="303">
        <v>-47385970</v>
      </c>
      <c r="G41" s="202"/>
      <c r="I41" s="202"/>
      <c r="J41" s="202"/>
      <c r="K41" s="202"/>
    </row>
    <row r="42" spans="1:11" ht="15.75" customHeight="1">
      <c r="A42" s="346">
        <v>3.3</v>
      </c>
      <c r="B42" s="347"/>
      <c r="C42" s="214" t="s">
        <v>552</v>
      </c>
      <c r="D42" s="215"/>
      <c r="E42" s="255"/>
      <c r="F42" s="275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6"/>
      <c r="G43" s="202"/>
      <c r="I43" s="202"/>
      <c r="J43" s="202"/>
      <c r="K43" s="202"/>
    </row>
    <row r="44" spans="1:11" ht="15.75" customHeight="1">
      <c r="A44" s="291">
        <v>4</v>
      </c>
      <c r="B44" s="292">
        <v>4</v>
      </c>
      <c r="C44" s="224" t="s">
        <v>575</v>
      </c>
      <c r="D44" s="215"/>
      <c r="E44" s="257"/>
      <c r="F44" s="277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-3.3169918982284274E-3</v>
      </c>
      <c r="F45" s="258">
        <f>F35/F31-1</f>
        <v>2.8204312739986914E-2</v>
      </c>
      <c r="G45" s="299"/>
      <c r="I45" s="202"/>
      <c r="J45" s="202"/>
      <c r="K45" s="202"/>
    </row>
    <row r="46" spans="1:11" ht="15.75" customHeight="1">
      <c r="A46" s="348">
        <v>5</v>
      </c>
      <c r="B46" s="349"/>
      <c r="C46" s="227" t="s">
        <v>554</v>
      </c>
      <c r="D46" s="228"/>
      <c r="E46" s="259"/>
      <c r="F46" s="278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9"/>
      <c r="G47" s="202"/>
      <c r="I47" s="202"/>
      <c r="J47" s="202"/>
      <c r="K47" s="202"/>
    </row>
    <row r="48" spans="1:11" ht="15.75" customHeight="1">
      <c r="A48" s="352">
        <v>5.0999999999999996</v>
      </c>
      <c r="B48" s="353"/>
      <c r="C48" s="231" t="s">
        <v>590</v>
      </c>
      <c r="D48" s="201"/>
      <c r="E48" s="302">
        <v>11660.59</v>
      </c>
      <c r="F48" s="280">
        <v>11660.59</v>
      </c>
      <c r="G48" s="202"/>
      <c r="I48" s="202"/>
      <c r="J48" s="202"/>
      <c r="K48" s="202"/>
    </row>
    <row r="49" spans="1:11" ht="15.75" customHeight="1">
      <c r="A49" s="352">
        <v>5.2</v>
      </c>
      <c r="B49" s="353"/>
      <c r="C49" s="232" t="s">
        <v>591</v>
      </c>
      <c r="D49" s="233"/>
      <c r="E49" s="302">
        <v>9261.1200000000008</v>
      </c>
      <c r="F49" s="280">
        <v>9261.1200000000008</v>
      </c>
      <c r="G49" s="202"/>
      <c r="I49" s="202"/>
      <c r="J49" s="202"/>
      <c r="K49" s="202"/>
    </row>
    <row r="50" spans="1:11" ht="15.75" customHeight="1">
      <c r="A50" s="350">
        <v>6</v>
      </c>
      <c r="B50" s="351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5">
        <v>6.1</v>
      </c>
      <c r="B51" s="296">
        <v>6.1</v>
      </c>
      <c r="C51" s="236" t="s">
        <v>592</v>
      </c>
      <c r="D51" s="237"/>
      <c r="E51" s="267">
        <v>1846.44</v>
      </c>
      <c r="F51" s="267">
        <v>1846.44</v>
      </c>
      <c r="G51" s="283"/>
      <c r="I51" s="202"/>
      <c r="J51" s="202"/>
      <c r="K51" s="202"/>
    </row>
    <row r="52" spans="1:11" ht="15.75" customHeight="1">
      <c r="A52" s="352">
        <v>6.2</v>
      </c>
      <c r="B52" s="353"/>
      <c r="C52" s="200" t="s">
        <v>593</v>
      </c>
      <c r="D52" s="231"/>
      <c r="E52" s="284">
        <f>E51*E35</f>
        <v>19396316.7324</v>
      </c>
      <c r="F52" s="284">
        <f>F51*F35</f>
        <v>19460868.274799999</v>
      </c>
      <c r="G52" s="282"/>
      <c r="I52" s="202"/>
      <c r="J52" s="202"/>
      <c r="K52" s="202"/>
    </row>
    <row r="53" spans="1:11" ht="15.75" customHeight="1" thickBot="1">
      <c r="A53" s="293">
        <v>6.2</v>
      </c>
      <c r="B53" s="294">
        <v>6.3</v>
      </c>
      <c r="C53" s="238" t="s">
        <v>581</v>
      </c>
      <c r="D53" s="238"/>
      <c r="E53" s="268">
        <f>E52/E34</f>
        <v>2.9759957990353395E-4</v>
      </c>
      <c r="F53" s="268">
        <f>F52/F34</f>
        <v>2.9821707626128687E-4</v>
      </c>
      <c r="G53" s="282"/>
      <c r="H53" s="299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1" t="s">
        <v>557</v>
      </c>
      <c r="F55" s="341"/>
      <c r="I55" s="202"/>
    </row>
    <row r="56" spans="1:11">
      <c r="B56" s="241"/>
      <c r="C56" s="243" t="s">
        <v>594</v>
      </c>
      <c r="D56" s="242"/>
      <c r="E56" s="367" t="s">
        <v>558</v>
      </c>
      <c r="F56" s="341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68"/>
      <c r="F63" s="368"/>
    </row>
    <row r="64" spans="1:11" ht="14.25" customHeight="1">
      <c r="A64" s="246"/>
      <c r="B64" s="246"/>
      <c r="C64" s="247"/>
      <c r="D64" s="172"/>
      <c r="E64" s="369"/>
      <c r="F64" s="369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QYdDvuxPyNrHlkFb1Z0q4F0/YeQ=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Ba4Ld9VgCjh7CiYyY7TShzFkTdw=</DigestValue>
    </Reference>
  </SignedInfo>
  <SignatureValue>NVNIxrZVGgmaATJprTNCOuzeWvjIGhzQI0IRQWwVFCfTkfKj00HoiOJ/R8H/wZ0vY4xUf5/Lnzmu
DwfiMbKdiRbAe0KkRcBQYSNvySXqR6Uh2vrYWcHt0cfGt7pupWfr7ZINHuGqZN7z/V5lsM+q2Khs
Ylv3gdkRp6959FcCHII=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FV5MMSF+K2juubnSCE2KdVawGMQ=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LwSmkXCfnhOd6VWqa6iss/7hmFI=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pGnTtxgIA26PVOZc1SZpHTLx7D0=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E3bEhm5u8PLkrjVvzaLhxMXy4lM=</DigestValue>
      </Reference>
      <Reference URI="/xl/worksheets/sheet3.xml?ContentType=application/vnd.openxmlformats-officedocument.spreadsheetml.worksheet+xml">
        <DigestMethod Algorithm="http://www.w3.org/2000/09/xmldsig#sha1"/>
        <DigestValue>ZPkssgKAr8R7MDUp8+3NyZGhHyg=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lg6apo2VHGuBgC7jYC2zjCTk/00=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2024-01-08T04:35:30Z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2024-01-08T04:35:30Z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toeU4cyBVJIoVPMIkrW+yDEXI+U=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AZvJsZuw7mXRp93uM82E4ZW6VP0=</DigestValue>
    </Reference>
  </SignedInfo>
  <SignatureValue>LDQWw3rOpIat9mnLSjbeFULMJbBFbgkLTAZmnDwFrKyAr2VSkRpZuboJWLdqNKFC5iV1pJbZv13l
K7WvluU18H+tqXMXo6gGuCV6hNPJhOEfbIjBG3zecpRUMAv1mDecmaKXjIX+cEsyAYbujdHKjbQc
U7ysPoYddyxpEbaMDOw=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FV5MMSF+K2juubnSCE2KdVawGMQ=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LwSmkXCfnhOd6VWqa6iss/7hmFI=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pGnTtxgIA26PVOZc1SZpHTLx7D0=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E3bEhm5u8PLkrjVvzaLhxMXy4lM=</DigestValue>
      </Reference>
      <Reference URI="/xl/worksheets/sheet3.xml?ContentType=application/vnd.openxmlformats-officedocument.spreadsheetml.worksheet+xml">
        <DigestMethod Algorithm="http://www.w3.org/2000/09/xmldsig#sha1"/>
        <DigestValue>ZPkssgKAr8R7MDUp8+3NyZGhHyg=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lg6apo2VHGuBgC7jYC2zjCTk/00=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2024-01-08T10:01:28Z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2024-01-08T10:01:28Z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2024-01-08T02:06:30Z</dcterms:modified>
</cp:coreProperties>
</file>