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45" i="27" l="1"/>
  <c r="E39" i="27"/>
  <c r="E30" i="27" l="1"/>
  <c r="E37" i="27" s="1"/>
  <c r="E31" i="27" l="1"/>
  <c r="G18" i="27" l="1"/>
  <c r="G19" i="27" l="1"/>
  <c r="E25" i="27" s="1"/>
  <c r="D20" i="27" l="1"/>
  <c r="D18" i="27"/>
  <c r="D19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<sst xmlns="http://schemas.openxmlformats.org/spreadsheetml/2006/main" count="1388" uniqueCount="597">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</sst>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165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4" fontId="118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6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7" fontId="118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9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90" fontId="3" fillId="0" borderId="0" applyFill="0" applyBorder="0" applyAlignment="0"/>
    <xf numFmtId="0" fontId="121" fillId="0" borderId="0"/>
    <xf numFmtId="1" fontId="122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4" fontId="126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7" fillId="0" borderId="0" applyNumberFormat="0" applyAlignment="0">
      <alignment horizontal="left"/>
    </xf>
    <xf numFmtId="201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203" fontId="131" fillId="0" borderId="0">
      <protection locked="0"/>
    </xf>
    <xf numFmtId="203" fontId="131" fillId="0" borderId="0">
      <protection locked="0"/>
    </xf>
    <xf numFmtId="10" fontId="128" fillId="23" borderId="19" applyNumberFormat="0" applyBorder="0" applyAlignment="0" applyProtection="0"/>
    <xf numFmtId="190" fontId="132" fillId="70" borderId="0"/>
    <xf numFmtId="190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4" fontId="134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9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164" fontId="140" fillId="0" borderId="0"/>
    <xf numFmtId="0" fontId="139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4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5" fontId="126" fillId="0" borderId="32">
      <alignment horizontal="right" vertical="center"/>
    </xf>
    <xf numFmtId="216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7" fontId="126" fillId="0" borderId="0"/>
    <xf numFmtId="217" fontId="126" fillId="0" borderId="19"/>
    <xf numFmtId="0" fontId="145" fillId="72" borderId="19">
      <alignment horizontal="left" vertical="center"/>
    </xf>
    <xf numFmtId="164" fontId="146" fillId="0" borderId="16">
      <alignment horizontal="left" vertical="top"/>
    </xf>
    <xf numFmtId="164" fontId="116" fillId="0" borderId="37">
      <alignment horizontal="left" vertical="top"/>
    </xf>
    <xf numFmtId="0" fontId="147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8" fillId="0" borderId="0">
      <alignment vertical="center"/>
    </xf>
    <xf numFmtId="166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6" fillId="0" borderId="0"/>
    <xf numFmtId="205" fontId="113" fillId="0" borderId="0" applyFont="0" applyFill="0" applyBorder="0" applyAlignment="0" applyProtection="0"/>
    <xf numFmtId="222" fontId="115" fillId="0" borderId="0" applyFont="0" applyFill="0" applyBorder="0" applyAlignment="0" applyProtection="0"/>
    <xf numFmtId="206" fontId="11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/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48" fillId="0" borderId="0" xfId="64" applyFont="1" applyFill="1"/>
    <xf numFmtId="169" fontId="11" fillId="0" borderId="19" xfId="64" applyFont="1" applyFill="1" applyBorder="1" applyAlignment="1">
      <alignment wrapText="1"/>
    </xf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="93" zoomScaleNormal="93" workbookViewId="0">
      <selection activeCell="E51" sqref="E51: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1.42578125" style="168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13/11/2023 đến 19/11/2023</v>
      </c>
      <c r="G18" s="176">
        <f>F25+1</f>
        <v>45243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13/11/2023 to 19/11/2023</v>
      </c>
      <c r="G19" s="176">
        <f>+G18+6</f>
        <v>45249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45250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45250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3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45249</v>
      </c>
      <c r="F25" s="191">
        <v>45242</v>
      </c>
      <c r="G25" s="192"/>
      <c r="H25" s="179"/>
      <c r="K25" s="185"/>
    </row>
    <row r="26" spans="1:11" ht="15.75" customHeight="1">
      <c r="A26" s="364" t="s">
        <v>574</v>
      </c>
      <c r="B26" s="365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7">
        <v>1</v>
      </c>
      <c r="B28" s="358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59">
        <v>1.1000000000000001</v>
      </c>
      <c r="B30" s="360"/>
      <c r="C30" s="208" t="s">
        <v>586</v>
      </c>
      <c r="D30" s="209"/>
      <c r="E30" s="163">
        <f>F34</f>
        <v>82117795598</v>
      </c>
      <c r="F30" s="284">
        <v>82104832838</v>
      </c>
      <c r="G30" s="210"/>
      <c r="H30" s="211"/>
      <c r="I30" s="210"/>
      <c r="J30" s="210"/>
      <c r="K30" s="185"/>
    </row>
    <row r="31" spans="1:11" ht="15.75" customHeight="1">
      <c r="A31" s="362">
        <v>1.2</v>
      </c>
      <c r="B31" s="363"/>
      <c r="C31" s="212" t="s">
        <v>587</v>
      </c>
      <c r="D31" s="213"/>
      <c r="E31" s="261">
        <f>F35</f>
        <v>13209.58</v>
      </c>
      <c r="F31" s="285">
        <v>13083.04</v>
      </c>
      <c r="G31" s="210"/>
      <c r="H31" s="211"/>
      <c r="I31" s="210"/>
      <c r="J31" s="210"/>
      <c r="K31" s="185"/>
    </row>
    <row r="32" spans="1:11" ht="15.75" customHeight="1">
      <c r="A32" s="357">
        <v>2</v>
      </c>
      <c r="B32" s="358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59">
        <v>2.1</v>
      </c>
      <c r="B34" s="360"/>
      <c r="C34" s="208" t="s">
        <v>588</v>
      </c>
      <c r="D34" s="209"/>
      <c r="E34" s="163">
        <v>82230029214</v>
      </c>
      <c r="F34" s="284">
        <v>82117795598</v>
      </c>
      <c r="G34" s="210"/>
      <c r="H34" s="211"/>
      <c r="I34" s="210"/>
      <c r="J34" s="210"/>
      <c r="K34" s="216"/>
    </row>
    <row r="35" spans="1:11" ht="15.75" customHeight="1">
      <c r="A35" s="362">
        <v>2.2000000000000002</v>
      </c>
      <c r="B35" s="363"/>
      <c r="C35" s="217" t="s">
        <v>589</v>
      </c>
      <c r="D35" s="207"/>
      <c r="E35" s="261">
        <v>13206.93</v>
      </c>
      <c r="F35" s="285">
        <v>13209.58</v>
      </c>
      <c r="G35" s="210"/>
      <c r="H35" s="211"/>
      <c r="I35" s="210"/>
      <c r="J35" s="210"/>
    </row>
    <row r="36" spans="1:11" ht="15.75" customHeight="1">
      <c r="A36" s="344">
        <v>3</v>
      </c>
      <c r="B36" s="345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6">
        <f>E34-E30</f>
        <v>112233616</v>
      </c>
      <c r="F37" s="289">
        <v>12962760</v>
      </c>
      <c r="G37" s="210"/>
      <c r="H37" s="211"/>
      <c r="I37" s="210"/>
      <c r="J37" s="210"/>
    </row>
    <row r="38" spans="1:11" ht="15.75" customHeight="1">
      <c r="A38" s="346">
        <v>3.1</v>
      </c>
      <c r="B38" s="347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-16575029</v>
      </c>
      <c r="F39" s="290">
        <v>792735406</v>
      </c>
      <c r="G39" s="210"/>
      <c r="H39" s="211"/>
      <c r="I39" s="210"/>
      <c r="J39" s="210"/>
    </row>
    <row r="40" spans="1:11" ht="15.75" customHeight="1">
      <c r="A40" s="348">
        <v>3.2</v>
      </c>
      <c r="B40" s="349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89">
        <v>128808645</v>
      </c>
      <c r="F41" s="289">
        <v>-779772646</v>
      </c>
      <c r="G41" s="210"/>
      <c r="H41" s="211"/>
      <c r="I41" s="210"/>
      <c r="J41" s="210"/>
    </row>
    <row r="42" spans="1:11" ht="15.75" customHeight="1">
      <c r="A42" s="348">
        <v>3.3</v>
      </c>
      <c r="B42" s="349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4">
        <v>4</v>
      </c>
      <c r="B44" s="350">
        <v>4</v>
      </c>
      <c r="C44" s="234" t="s">
        <v>575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70">
        <f>E35/E31-1</f>
        <v>-2.0061198009324599E-4</v>
      </c>
      <c r="F45" s="295">
        <v>9.6720639851288759E-3</v>
      </c>
      <c r="G45" s="200"/>
      <c r="H45" s="211"/>
      <c r="I45" s="210"/>
      <c r="J45" s="210"/>
    </row>
    <row r="46" spans="1:11" ht="15.75" customHeight="1">
      <c r="A46" s="344">
        <v>5</v>
      </c>
      <c r="B46" s="350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55">
        <v>5.0999999999999996</v>
      </c>
      <c r="B48" s="356"/>
      <c r="C48" s="241" t="s">
        <v>590</v>
      </c>
      <c r="D48" s="209"/>
      <c r="E48" s="304">
        <v>13337.77</v>
      </c>
      <c r="F48" s="299">
        <v>13272.75</v>
      </c>
      <c r="H48" s="211"/>
      <c r="I48" s="210"/>
      <c r="J48" s="210"/>
    </row>
    <row r="49" spans="1:10" ht="15.75" customHeight="1">
      <c r="A49" s="355">
        <v>5.2</v>
      </c>
      <c r="B49" s="356"/>
      <c r="C49" s="242" t="s">
        <v>591</v>
      </c>
      <c r="D49" s="243"/>
      <c r="E49" s="304">
        <v>10488.48</v>
      </c>
      <c r="F49" s="298">
        <v>10488.48</v>
      </c>
      <c r="G49" s="210"/>
      <c r="H49" s="211"/>
      <c r="I49" s="210"/>
      <c r="J49" s="210"/>
    </row>
    <row r="50" spans="1:10" ht="15.75" customHeight="1">
      <c r="A50" s="353">
        <v>6</v>
      </c>
      <c r="B50" s="354"/>
      <c r="C50" s="244" t="s">
        <v>576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55">
        <v>6.1</v>
      </c>
      <c r="B51" s="356">
        <v>6.1</v>
      </c>
      <c r="C51" s="246" t="s">
        <v>592</v>
      </c>
      <c r="D51" s="247"/>
      <c r="E51" s="281">
        <v>22717.759999999998</v>
      </c>
      <c r="F51" s="281">
        <v>22717.759999999998</v>
      </c>
      <c r="G51" s="305"/>
      <c r="H51" s="211"/>
      <c r="I51" s="210"/>
      <c r="J51" s="210"/>
    </row>
    <row r="52" spans="1:10" ht="15.75" customHeight="1">
      <c r="A52" s="355">
        <v>6.2</v>
      </c>
      <c r="B52" s="356"/>
      <c r="C52" s="208" t="s">
        <v>593</v>
      </c>
      <c r="D52" s="241"/>
      <c r="E52" s="306">
        <v>300031866.07679999</v>
      </c>
      <c r="F52" s="281">
        <v>300092068.1408</v>
      </c>
      <c r="G52" s="303"/>
      <c r="H52" s="211"/>
      <c r="I52" s="210"/>
      <c r="J52" s="210"/>
    </row>
    <row r="53" spans="1:10" ht="15.75" customHeight="1" thickBot="1">
      <c r="A53" s="351">
        <v>6.2</v>
      </c>
      <c r="B53" s="352">
        <v>6.3</v>
      </c>
      <c r="C53" s="248" t="s">
        <v>581</v>
      </c>
      <c r="D53" s="248"/>
      <c r="E53" s="282">
        <v>3.6486897663137196E-3</v>
      </c>
      <c r="F53" s="283">
        <v>3.6544096922653977E-3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594</v>
      </c>
      <c r="D56" s="252"/>
      <c r="E56" s="377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78"/>
      <c r="F63" s="378"/>
    </row>
    <row r="64" spans="1:10" ht="14.25" customHeight="1">
      <c r="A64" s="256"/>
      <c r="B64" s="256"/>
      <c r="C64" s="257"/>
      <c r="D64" s="173"/>
      <c r="E64" s="379"/>
      <c r="F64" s="379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Dp9NBJUc64DIG3gbM3LsfavLffM=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y8+tma12wTpJOaWRyGvNlKocATE=</DigestValue>
    </Reference>
  </SignedInfo>
  <SignatureValue>bOqnky2TJ1motAT5rg7aCsa1oQwq/7w5w+jaMrt8H8OkGvy9w/2o/10/GJFesw0a1MwzHKS84It+
ygP3bHAndr1YVdezK+WpF6oWXMsL6VA0fR4cjSst+Pkp5az1Y6dSefUSdX7j825BeY3UZVRplC9v
AR6HY1jWCVXLZV34bNc=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QchzrhhL20wg3wfCeuenAc2PeE4=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iJFuKtH5cnd5acuek11wxYqlSeg=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3NT2BWibXUkHff1MeCqX+pQ3ZGE=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2023-11-20T06:58:35Z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2023-11-20T06:58:35Z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bFWevZhBt1xj6jWXcKiQzf0Zkc4=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CpNvGw+4A2//Si3AaIxX4iaqklI=</DigestValue>
    </Reference>
  </SignedInfo>
  <SignatureValue>SbhzSJiqT86buJNWmY7QXF2fAn+B2siT2uFHODmyfN5SAGrSYxy6+QLS7G6/Xsn1+xEpqqt8y7OT
n4o+MHTrpQ0dwoRC4nnUdxz/ggAL8xmzEs1LPictL/a0VoW1PPgPEGo5P3mTKrg3no0DZ05jnzWp
kZ6zlVnrBU2IZ3foNfk=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QchzrhhL20wg3wfCeuenAc2PeE4=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3AVtUvkhb3o9b3APhgiy9cjL2aQ=</DigestValue>
      </Reference>
      <Reference URI="/xl/styles.xml?ContentType=application/vnd.openxmlformats-officedocument.spreadsheetml.styles+xml">
        <DigestMethod Algorithm="http://www.w3.org/2000/09/xmldsig#sha1"/>
        <DigestValue>iJFuKtH5cnd5acuek11wxYqlSeg=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0eVSSUkr5EavX2RJpM302EJdL/c=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3NT2BWibXUkHff1MeCqX+pQ3ZGE=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2023-11-20T10:33:00Z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2023-11-20T10:33:00Z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Trinh Thi Thao Mien</cp:lastModifiedBy>
  <cp:lastPrinted>2022-11-28T09:53:44Z</cp:lastPrinted>
  <dcterms:created xsi:type="dcterms:W3CDTF">2014-09-25T08:23:57Z</dcterms:created>
  <dcterms:modified xsi:type="dcterms:W3CDTF">2023-11-17T12:49:41Z</dcterms:modified>
</cp:coreProperties>
</file>