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90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45" i="27"/>
  <c r="E37" i="27"/>
  <c r="E39" i="27" l="1"/>
  <c r="G19" i="27" l="1"/>
  <c r="E25" i="27" l="1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<sst xmlns="http://schemas.openxmlformats.org/spreadsheetml/2006/main" count="1388" uniqueCount="597">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</sst>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4" formatCode="0.0000000000000000000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43" fontId="173" fillId="0" borderId="45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2" t="s">
        <v>50</v>
      </c>
      <c r="B2" s="303"/>
      <c r="C2" s="303"/>
      <c r="D2" s="303"/>
      <c r="E2" s="303"/>
      <c r="F2" s="30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4" t="s">
        <v>51</v>
      </c>
      <c r="D3" s="304"/>
      <c r="E3" s="304"/>
      <c r="F3" s="304"/>
      <c r="G3" s="304"/>
      <c r="H3" s="304"/>
      <c r="I3" s="304"/>
      <c r="J3" s="304"/>
      <c r="K3" s="304"/>
      <c r="L3" s="304"/>
      <c r="M3" s="305" t="s">
        <v>23</v>
      </c>
      <c r="N3" s="312"/>
      <c r="O3" s="319" t="s">
        <v>24</v>
      </c>
      <c r="P3" s="320"/>
      <c r="Q3" s="305" t="s">
        <v>5</v>
      </c>
      <c r="R3" s="305"/>
      <c r="S3" s="312"/>
      <c r="T3" s="307"/>
      <c r="U3" s="314" t="s">
        <v>26</v>
      </c>
      <c r="V3" s="315"/>
      <c r="W3" s="316" t="s">
        <v>25</v>
      </c>
    </row>
    <row r="4" spans="1:23" ht="12.75" customHeight="1">
      <c r="A4" s="312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08" t="s">
        <v>52</v>
      </c>
      <c r="I4" s="305" t="s">
        <v>34</v>
      </c>
      <c r="J4" s="307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08" t="s">
        <v>36</v>
      </c>
      <c r="V4" s="305" t="s">
        <v>39</v>
      </c>
      <c r="W4" s="317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6"/>
      <c r="R5" s="306"/>
      <c r="S5" s="307"/>
      <c r="T5" s="306"/>
      <c r="U5" s="309"/>
      <c r="V5" s="313"/>
      <c r="W5" s="31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D36" sqref="D3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7" t="s">
        <v>563</v>
      </c>
      <c r="B1" s="337"/>
      <c r="C1" s="337"/>
      <c r="D1" s="337"/>
      <c r="E1" s="337"/>
      <c r="F1" s="337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7" t="s">
        <v>566</v>
      </c>
      <c r="B6" s="337"/>
      <c r="C6" s="337"/>
      <c r="D6" s="337"/>
      <c r="E6" s="337"/>
      <c r="F6" s="337"/>
    </row>
    <row r="7" spans="1:6" ht="15.75" customHeight="1">
      <c r="A7" s="337" t="s">
        <v>567</v>
      </c>
      <c r="B7" s="337"/>
      <c r="C7" s="337"/>
      <c r="D7" s="337"/>
      <c r="E7" s="337"/>
      <c r="F7" s="33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6" t="s">
        <v>572</v>
      </c>
      <c r="B18" s="356"/>
      <c r="C18" s="356"/>
      <c r="D18" s="161" t="str">
        <f>"Từ ngày "&amp;TEXT(G18,"dd/mm/yyyy")&amp;" đến "&amp;TEXT(G19,"dd/mm/yyyy")</f>
        <v>Từ ngày 25/09/2023 đến 01/10/2023</v>
      </c>
      <c r="G18" s="176">
        <v>45194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25/09/2023 to 01/10/2023</v>
      </c>
      <c r="G19" s="176">
        <f>G18+6</f>
        <v>45200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45201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1">
        <f>D20</f>
        <v>45201</v>
      </c>
      <c r="E21" s="371"/>
      <c r="F21" s="371"/>
      <c r="G21" s="37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4" t="s">
        <v>531</v>
      </c>
      <c r="B23" s="365"/>
      <c r="C23" s="366" t="s">
        <v>541</v>
      </c>
      <c r="D23" s="365"/>
      <c r="E23" s="184" t="s">
        <v>542</v>
      </c>
      <c r="F23" s="270" t="s">
        <v>560</v>
      </c>
      <c r="H23" s="179"/>
      <c r="K23" s="185"/>
    </row>
    <row r="24" spans="1:11" ht="15.75" customHeight="1">
      <c r="A24" s="367" t="s">
        <v>27</v>
      </c>
      <c r="B24" s="368"/>
      <c r="C24" s="369" t="s">
        <v>330</v>
      </c>
      <c r="D24" s="370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45200</v>
      </c>
      <c r="F25" s="190">
        <v>45193</v>
      </c>
      <c r="G25" s="191"/>
      <c r="H25" s="179"/>
      <c r="K25" s="185"/>
    </row>
    <row r="26" spans="1:11" ht="15.75" customHeight="1">
      <c r="A26" s="359" t="s">
        <v>574</v>
      </c>
      <c r="B26" s="360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2"/>
      <c r="F27" s="274"/>
      <c r="H27" s="199"/>
      <c r="K27" s="194"/>
    </row>
    <row r="28" spans="1:11" ht="15.75" customHeight="1">
      <c r="A28" s="352">
        <v>1</v>
      </c>
      <c r="B28" s="353"/>
      <c r="C28" s="200" t="s">
        <v>546</v>
      </c>
      <c r="D28" s="201"/>
      <c r="E28" s="293"/>
      <c r="F28" s="294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4">
        <v>1.1000000000000001</v>
      </c>
      <c r="B30" s="355"/>
      <c r="C30" s="207" t="s">
        <v>586</v>
      </c>
      <c r="D30" s="208"/>
      <c r="E30" s="163">
        <v>72722777080</v>
      </c>
      <c r="F30" s="280">
        <v>75197417320</v>
      </c>
      <c r="G30" s="209"/>
      <c r="H30" s="210"/>
      <c r="I30" s="209"/>
      <c r="J30" s="209"/>
      <c r="K30" s="185"/>
    </row>
    <row r="31" spans="1:11" ht="15.75" customHeight="1">
      <c r="A31" s="357">
        <v>1.2</v>
      </c>
      <c r="B31" s="358"/>
      <c r="C31" s="211" t="s">
        <v>587</v>
      </c>
      <c r="D31" s="212"/>
      <c r="E31" s="260">
        <v>12982.51</v>
      </c>
      <c r="F31" s="281">
        <v>13509.12</v>
      </c>
      <c r="G31" s="209"/>
      <c r="H31" s="210"/>
      <c r="I31" s="209"/>
      <c r="J31" s="209"/>
      <c r="K31" s="185"/>
    </row>
    <row r="32" spans="1:11" ht="15.75" customHeight="1">
      <c r="A32" s="352">
        <v>2</v>
      </c>
      <c r="B32" s="353"/>
      <c r="C32" s="200" t="s">
        <v>548</v>
      </c>
      <c r="D32" s="201"/>
      <c r="E32" s="261"/>
      <c r="F32" s="282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3"/>
      <c r="G33" s="209"/>
      <c r="H33" s="210"/>
      <c r="I33" s="209"/>
      <c r="J33" s="209"/>
      <c r="K33" s="185"/>
    </row>
    <row r="34" spans="1:11" ht="15.75" customHeight="1">
      <c r="A34" s="354">
        <v>2.1</v>
      </c>
      <c r="B34" s="355"/>
      <c r="C34" s="207" t="s">
        <v>588</v>
      </c>
      <c r="D34" s="208"/>
      <c r="E34" s="298">
        <v>69905221498</v>
      </c>
      <c r="F34" s="280">
        <v>72722777080</v>
      </c>
      <c r="G34" s="209"/>
      <c r="H34" s="210"/>
      <c r="I34" s="209"/>
      <c r="J34" s="209"/>
      <c r="K34" s="215"/>
    </row>
    <row r="35" spans="1:11" ht="15.75" customHeight="1">
      <c r="A35" s="357">
        <v>2.2000000000000002</v>
      </c>
      <c r="B35" s="358"/>
      <c r="C35" s="216" t="s">
        <v>589</v>
      </c>
      <c r="D35" s="206"/>
      <c r="E35" s="299">
        <v>12403.82</v>
      </c>
      <c r="F35" s="281">
        <v>12982.51</v>
      </c>
      <c r="G35" s="209"/>
      <c r="H35" s="210"/>
      <c r="I35" s="209"/>
      <c r="J35" s="209"/>
    </row>
    <row r="36" spans="1:11" ht="15.75" customHeight="1">
      <c r="A36" s="339">
        <v>3</v>
      </c>
      <c r="B36" s="340"/>
      <c r="C36" s="217" t="s">
        <v>577</v>
      </c>
      <c r="D36" s="218"/>
      <c r="E36" s="280"/>
      <c r="F36" s="284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7">
        <f>E34-E30</f>
        <v>-2817555582</v>
      </c>
      <c r="F37" s="297">
        <v>-2474640240</v>
      </c>
      <c r="G37" s="209"/>
      <c r="H37" s="210"/>
      <c r="I37" s="209"/>
      <c r="J37" s="209"/>
    </row>
    <row r="38" spans="1:11" ht="15.75" customHeight="1">
      <c r="A38" s="341">
        <v>3.1</v>
      </c>
      <c r="B38" s="342"/>
      <c r="C38" s="223" t="s">
        <v>550</v>
      </c>
      <c r="D38" s="224"/>
      <c r="E38" s="280"/>
      <c r="F38" s="284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7">
        <f>E37-E41</f>
        <v>-3232949547</v>
      </c>
      <c r="F39" s="297">
        <v>-2958442961</v>
      </c>
      <c r="G39" s="209"/>
      <c r="H39" s="210"/>
      <c r="I39" s="209"/>
      <c r="J39" s="209"/>
    </row>
    <row r="40" spans="1:11" ht="15.75" customHeight="1">
      <c r="A40" s="343">
        <v>3.2</v>
      </c>
      <c r="B40" s="344"/>
      <c r="C40" s="228" t="s">
        <v>585</v>
      </c>
      <c r="D40" s="229"/>
      <c r="E40" s="263"/>
      <c r="F40" s="285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300">
        <v>415393965</v>
      </c>
      <c r="F41" s="300">
        <v>483802721</v>
      </c>
      <c r="G41" s="209"/>
      <c r="H41" s="210"/>
      <c r="I41" s="209"/>
      <c r="J41" s="209"/>
    </row>
    <row r="42" spans="1:11" ht="15.75" customHeight="1">
      <c r="A42" s="343">
        <v>3.3</v>
      </c>
      <c r="B42" s="344"/>
      <c r="C42" s="223" t="s">
        <v>552</v>
      </c>
      <c r="D42" s="224"/>
      <c r="E42" s="264"/>
      <c r="F42" s="286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7"/>
      <c r="G43" s="209"/>
      <c r="H43" s="210"/>
      <c r="I43" s="209"/>
      <c r="J43" s="209"/>
    </row>
    <row r="44" spans="1:11" ht="15.75" customHeight="1">
      <c r="A44" s="339">
        <v>4</v>
      </c>
      <c r="B44" s="345">
        <v>4</v>
      </c>
      <c r="C44" s="233" t="s">
        <v>575</v>
      </c>
      <c r="D44" s="224"/>
      <c r="E44" s="266"/>
      <c r="F44" s="288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-4.4574585345977025E-2</v>
      </c>
      <c r="F45" s="267">
        <v>-3.898181376729204E-2</v>
      </c>
      <c r="G45" s="209"/>
      <c r="H45" s="210"/>
      <c r="I45" s="209"/>
      <c r="J45" s="209"/>
    </row>
    <row r="46" spans="1:11" ht="15.75" customHeight="1">
      <c r="A46" s="339">
        <v>5</v>
      </c>
      <c r="B46" s="345"/>
      <c r="C46" s="236" t="s">
        <v>554</v>
      </c>
      <c r="D46" s="237"/>
      <c r="E46" s="268"/>
      <c r="F46" s="289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0"/>
      <c r="G47" s="209"/>
      <c r="H47" s="210"/>
      <c r="I47" s="209"/>
      <c r="J47" s="209"/>
    </row>
    <row r="48" spans="1:11" ht="15.75" customHeight="1">
      <c r="A48" s="350">
        <v>5.0999999999999996</v>
      </c>
      <c r="B48" s="351"/>
      <c r="C48" s="240" t="s">
        <v>590</v>
      </c>
      <c r="D48" s="208"/>
      <c r="E48" s="301">
        <v>13940.6</v>
      </c>
      <c r="F48" s="291">
        <v>13940.6</v>
      </c>
      <c r="G48" s="209"/>
      <c r="H48" s="210"/>
      <c r="I48" s="209"/>
      <c r="J48" s="209"/>
    </row>
    <row r="49" spans="1:10" ht="15.75" customHeight="1">
      <c r="A49" s="350">
        <v>5.2</v>
      </c>
      <c r="B49" s="351"/>
      <c r="C49" s="241" t="s">
        <v>591</v>
      </c>
      <c r="D49" s="242"/>
      <c r="E49" s="301">
        <v>9986.9500000000007</v>
      </c>
      <c r="F49" s="291">
        <v>9986.9500000000007</v>
      </c>
      <c r="G49" s="209"/>
      <c r="H49" s="210"/>
      <c r="I49" s="209"/>
      <c r="J49" s="209"/>
    </row>
    <row r="50" spans="1:10" ht="15.75" customHeight="1">
      <c r="A50" s="348">
        <v>6</v>
      </c>
      <c r="B50" s="349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50">
        <v>6.1</v>
      </c>
      <c r="B51" s="351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50">
        <v>6.2</v>
      </c>
      <c r="B52" s="351"/>
      <c r="C52" s="207" t="s">
        <v>593</v>
      </c>
      <c r="D52" s="240"/>
      <c r="E52" s="295">
        <f>E51*E35</f>
        <v>28878821.800399996</v>
      </c>
      <c r="F52" s="295">
        <v>30226139.4322</v>
      </c>
      <c r="G52" s="209"/>
      <c r="H52" s="210"/>
      <c r="I52" s="209"/>
      <c r="J52" s="209"/>
    </row>
    <row r="53" spans="1:10" ht="15.75" customHeight="1" thickBot="1">
      <c r="A53" s="346">
        <v>6.2</v>
      </c>
      <c r="B53" s="347">
        <v>6.3</v>
      </c>
      <c r="C53" s="247" t="s">
        <v>581</v>
      </c>
      <c r="D53" s="247"/>
      <c r="E53" s="278">
        <v>4.4941764530781388E-4</v>
      </c>
      <c r="F53" s="279">
        <v>4.4941764530781388E-4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594</v>
      </c>
      <c r="D56" s="251"/>
      <c r="E56" s="372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6"/>
    </row>
    <row r="63" spans="1:10" ht="14.25" customHeight="1">
      <c r="A63" s="254"/>
      <c r="B63" s="254"/>
      <c r="C63" s="252"/>
      <c r="E63" s="373"/>
      <c r="F63" s="373"/>
    </row>
    <row r="64" spans="1:10" ht="14.25" customHeight="1">
      <c r="A64" s="255"/>
      <c r="B64" s="255"/>
      <c r="C64" s="256"/>
      <c r="D64" s="173"/>
      <c r="E64" s="374"/>
      <c r="F64" s="37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xxZpCgt3IVn4dV1F2Ruy5KBl/08=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+K05eAv40a83x+gCWnTiqrvcUCI=</DigestValue>
    </Reference>
  </SignedInfo>
  <SignatureValue>oARJcREnHt5DUyh4ntvJxOsLMm/+82NAXn1J0LsNRVShtKQlUBr3KT4kRg7gfcALg/BqeAvKY0Jj
P2USpx0Otrf877gs6pNXXUzwJzNyuCeIElC6gXSyiPw4MbwF884KDFZ+8sEeTydMiBSmeCgfs7yB
FI3azAbtgtte60Vxyus=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cd/8KmOU+c5z1z5cqbwC4L7iAyE=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xee+HbYBIBc0mRdX7uHI/Ko9DXc=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TOR86mQ4TGSOVe4nxLoNHNh2GKk=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cTyB3hx770dEesVhjtU0jHuiXlc=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2023-10-02T10:03:06Z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2023-10-02T10:03:06Z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Cw7jNxRJ25W2kq1MpKB8FXFFrYQ=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ywE3sFEDKkEBDFzuxbkaSXLRF+E=</DigestValue>
    </Reference>
  </SignedInfo>
  <SignatureValue>IIi94h4faYUhVb6OW/iMyMF0DcAaDhNwkOtJEKlGFByan3zzqx8H+WTTvG0NXeHUS7y2H4EcIbn7
Z8E7Sv9TkBV1qsCXyZ+wM35709Fsvq3TGlfsB/cWxcDZcUd08VvUQbk4RvQOHGMQtNRpgPnD/LI6
TTSoQdYo3hVpMzK1GY8=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cd/8KmOU+c5z1z5cqbwC4L7iAyE=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xee+HbYBIBc0mRdX7uHI/Ko9DXc=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TOR86mQ4TGSOVe4nxLoNHNh2GKk=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cTyB3hx770dEesVhjtU0jHuiXlc=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2023-10-02T11:18:17Z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2023-10-02T11:18:17Z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Vinh</cp:lastModifiedBy>
  <cp:lastPrinted>2022-12-19T07:25:09Z</cp:lastPrinted>
  <dcterms:created xsi:type="dcterms:W3CDTF">2014-09-25T08:23:57Z</dcterms:created>
  <dcterms:modified xsi:type="dcterms:W3CDTF">2023-10-02T10:00:21Z</dcterms:modified>
</cp:coreProperties>
</file>