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7" i="27"/>
  <c r="E39" i="27"/>
  <c r="G19" i="27"/>
  <c r="E30" i="27" l="1"/>
  <c r="E53" i="27" l="1"/>
  <c r="E31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<sst xmlns="http://schemas.openxmlformats.org/spreadsheetml/2006/main" count="1388" uniqueCount="597">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</sst>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37" fontId="172" fillId="0" borderId="18" xfId="64" applyNumberFormat="1" applyFont="1" applyFill="1" applyBorder="1" applyAlignment="1">
      <alignment horizontal="right"/>
    </xf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6" zoomScaleNormal="100" workbookViewId="0">
      <selection activeCell="G42" sqref="G42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584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60" t="s">
        <v>572</v>
      </c>
      <c r="B18" s="360"/>
      <c r="C18" s="360"/>
      <c r="D18" s="161" t="str">
        <f>"Từ ngày "&amp;TEXT(G18,"dd/mm/yyyy")&amp;" đến "&amp;TEXT(G19,"dd/mm/yyyy")</f>
        <v>Từ ngày 02/10/2023 đến 08/10/2023</v>
      </c>
      <c r="G18" s="175">
        <v>45201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02/10/2023 to 08/10/2023</v>
      </c>
      <c r="G19" s="175">
        <f>G18+6</f>
        <v>45207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45208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8">
        <f>D20</f>
        <v>45208</v>
      </c>
      <c r="E21" s="368"/>
      <c r="F21" s="368"/>
      <c r="G21" s="368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2" t="s">
        <v>531</v>
      </c>
      <c r="B23" s="373"/>
      <c r="C23" s="374" t="s">
        <v>541</v>
      </c>
      <c r="D23" s="373"/>
      <c r="E23" s="182" t="s">
        <v>542</v>
      </c>
      <c r="F23" s="262" t="s">
        <v>560</v>
      </c>
    </row>
    <row r="24" spans="1:11" ht="15.75" customHeight="1">
      <c r="A24" s="375" t="s">
        <v>27</v>
      </c>
      <c r="B24" s="376"/>
      <c r="C24" s="377" t="s">
        <v>330</v>
      </c>
      <c r="D24" s="378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45207</v>
      </c>
      <c r="F25" s="292">
        <v>45200</v>
      </c>
      <c r="G25" s="188"/>
    </row>
    <row r="26" spans="1:11" ht="15.75" customHeight="1">
      <c r="A26" s="363" t="s">
        <v>574</v>
      </c>
      <c r="B26" s="364"/>
      <c r="C26" s="189" t="s">
        <v>544</v>
      </c>
      <c r="D26" s="189"/>
      <c r="E26" s="290"/>
      <c r="F26" s="289"/>
    </row>
    <row r="27" spans="1:11" ht="15.75" customHeight="1">
      <c r="A27" s="190"/>
      <c r="B27" s="191"/>
      <c r="C27" s="192" t="s">
        <v>545</v>
      </c>
      <c r="D27" s="193"/>
      <c r="E27" s="291"/>
      <c r="F27" s="288"/>
    </row>
    <row r="28" spans="1:11" ht="15.75" customHeight="1">
      <c r="A28" s="356">
        <v>1</v>
      </c>
      <c r="B28" s="357"/>
      <c r="C28" s="194" t="s">
        <v>546</v>
      </c>
      <c r="D28" s="195"/>
      <c r="E28" s="284"/>
      <c r="F28" s="293"/>
    </row>
    <row r="29" spans="1:11" ht="15.75" customHeight="1">
      <c r="A29" s="196"/>
      <c r="B29" s="197"/>
      <c r="C29" s="198" t="s">
        <v>547</v>
      </c>
      <c r="D29" s="199"/>
      <c r="E29" s="264"/>
      <c r="F29" s="265"/>
    </row>
    <row r="30" spans="1:11" ht="15.75" customHeight="1">
      <c r="A30" s="358">
        <v>1.1000000000000001</v>
      </c>
      <c r="B30" s="359"/>
      <c r="C30" s="200" t="s">
        <v>586</v>
      </c>
      <c r="D30" s="201"/>
      <c r="E30" s="271">
        <f>F34</f>
        <v>61895714757</v>
      </c>
      <c r="F30" s="271">
        <v>64190505018</v>
      </c>
      <c r="G30" s="202"/>
      <c r="I30" s="202"/>
      <c r="J30" s="202"/>
      <c r="K30" s="202"/>
    </row>
    <row r="31" spans="1:11" ht="15.75" customHeight="1">
      <c r="A31" s="361">
        <v>1.2</v>
      </c>
      <c r="B31" s="362"/>
      <c r="C31" s="203" t="s">
        <v>587</v>
      </c>
      <c r="D31" s="204"/>
      <c r="E31" s="300">
        <f>F35</f>
        <v>10448.15</v>
      </c>
      <c r="F31" s="301">
        <v>10931.29</v>
      </c>
      <c r="G31" s="202"/>
      <c r="I31" s="202"/>
      <c r="J31" s="202"/>
      <c r="K31" s="202"/>
    </row>
    <row r="32" spans="1:11" ht="15.75" customHeight="1">
      <c r="A32" s="356">
        <v>2</v>
      </c>
      <c r="B32" s="357"/>
      <c r="C32" s="194" t="s">
        <v>548</v>
      </c>
      <c r="D32" s="195"/>
      <c r="E32" s="251"/>
      <c r="F32" s="273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4"/>
      <c r="G33" s="202"/>
      <c r="I33" s="202"/>
      <c r="J33" s="202"/>
      <c r="K33" s="202"/>
    </row>
    <row r="34" spans="1:11" ht="15.75" customHeight="1">
      <c r="A34" s="358">
        <v>2.1</v>
      </c>
      <c r="B34" s="359"/>
      <c r="C34" s="200" t="s">
        <v>588</v>
      </c>
      <c r="D34" s="201"/>
      <c r="E34" s="304">
        <v>61491465935</v>
      </c>
      <c r="F34" s="271">
        <v>61895714757</v>
      </c>
      <c r="G34" s="202"/>
      <c r="I34" s="202"/>
      <c r="J34" s="202"/>
      <c r="K34" s="202"/>
    </row>
    <row r="35" spans="1:11" ht="15.75" customHeight="1">
      <c r="A35" s="361">
        <v>2.2000000000000002</v>
      </c>
      <c r="B35" s="362"/>
      <c r="C35" s="207" t="s">
        <v>589</v>
      </c>
      <c r="D35" s="199"/>
      <c r="E35" s="305">
        <v>10340.18</v>
      </c>
      <c r="F35" s="272">
        <v>10448.15</v>
      </c>
      <c r="G35" s="202"/>
      <c r="I35" s="202"/>
      <c r="J35" s="202"/>
      <c r="K35" s="202"/>
    </row>
    <row r="36" spans="1:11" ht="15.75" customHeight="1">
      <c r="A36" s="344">
        <v>3</v>
      </c>
      <c r="B36" s="345"/>
      <c r="C36" s="208" t="s">
        <v>577</v>
      </c>
      <c r="D36" s="209"/>
      <c r="E36" s="253"/>
      <c r="F36" s="275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54">
        <f>E34-E30</f>
        <v>-404248822</v>
      </c>
      <c r="F37" s="276">
        <v>-2294790261</v>
      </c>
      <c r="G37" s="202"/>
      <c r="I37" s="202"/>
      <c r="J37" s="202"/>
      <c r="K37" s="202"/>
    </row>
    <row r="38" spans="1:11" ht="15.75" customHeight="1">
      <c r="A38" s="346">
        <v>3.1</v>
      </c>
      <c r="B38" s="347"/>
      <c r="C38" s="214" t="s">
        <v>550</v>
      </c>
      <c r="D38" s="215"/>
      <c r="E38" s="253"/>
      <c r="F38" s="275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f>E37-E41</f>
        <v>-641915620</v>
      </c>
      <c r="F39" s="276">
        <v>-2322708540</v>
      </c>
      <c r="G39" s="202"/>
      <c r="I39" s="202"/>
      <c r="J39" s="202"/>
      <c r="K39" s="202"/>
    </row>
    <row r="40" spans="1:11" ht="15.75" customHeight="1">
      <c r="A40" s="348">
        <v>3.2</v>
      </c>
      <c r="B40" s="349"/>
      <c r="C40" s="219" t="s">
        <v>585</v>
      </c>
      <c r="D40" s="220"/>
      <c r="E40" s="255"/>
      <c r="F40" s="277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237666798</v>
      </c>
      <c r="F41" s="276">
        <v>551662200</v>
      </c>
      <c r="G41" s="202"/>
      <c r="I41" s="202"/>
      <c r="J41" s="202"/>
      <c r="K41" s="202"/>
    </row>
    <row r="42" spans="1:11" ht="15.75" customHeight="1">
      <c r="A42" s="348">
        <v>3.3</v>
      </c>
      <c r="B42" s="349"/>
      <c r="C42" s="214" t="s">
        <v>552</v>
      </c>
      <c r="D42" s="215"/>
      <c r="E42" s="256"/>
      <c r="F42" s="278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79"/>
      <c r="G43" s="202"/>
      <c r="I43" s="202"/>
      <c r="J43" s="202"/>
      <c r="K43" s="202"/>
    </row>
    <row r="44" spans="1:11" ht="15.75" customHeight="1">
      <c r="A44" s="294">
        <v>4</v>
      </c>
      <c r="B44" s="295">
        <v>4</v>
      </c>
      <c r="C44" s="224" t="s">
        <v>575</v>
      </c>
      <c r="D44" s="215"/>
      <c r="E44" s="258"/>
      <c r="F44" s="280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-1.0333886860353192E-2</v>
      </c>
      <c r="F45" s="259">
        <v>-4.4197894301587604E-2</v>
      </c>
      <c r="G45" s="302"/>
      <c r="I45" s="202"/>
      <c r="J45" s="202"/>
      <c r="K45" s="202"/>
    </row>
    <row r="46" spans="1:11" ht="15.75" customHeight="1">
      <c r="A46" s="350">
        <v>5</v>
      </c>
      <c r="B46" s="351"/>
      <c r="C46" s="227" t="s">
        <v>554</v>
      </c>
      <c r="D46" s="228"/>
      <c r="E46" s="260"/>
      <c r="F46" s="281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2"/>
      <c r="G47" s="202"/>
      <c r="I47" s="202"/>
      <c r="J47" s="202"/>
      <c r="K47" s="202"/>
    </row>
    <row r="48" spans="1:11" ht="15.75" customHeight="1">
      <c r="A48" s="354">
        <v>5.0999999999999996</v>
      </c>
      <c r="B48" s="355"/>
      <c r="C48" s="231" t="s">
        <v>590</v>
      </c>
      <c r="D48" s="201"/>
      <c r="E48" s="306">
        <v>11660.59</v>
      </c>
      <c r="F48" s="283">
        <v>11660.59</v>
      </c>
      <c r="G48" s="202"/>
      <c r="I48" s="202"/>
      <c r="J48" s="202"/>
      <c r="K48" s="202"/>
    </row>
    <row r="49" spans="1:11" ht="15.75" customHeight="1">
      <c r="A49" s="354">
        <v>5.2</v>
      </c>
      <c r="B49" s="355"/>
      <c r="C49" s="232" t="s">
        <v>591</v>
      </c>
      <c r="D49" s="233"/>
      <c r="E49" s="306">
        <v>9261.1200000000008</v>
      </c>
      <c r="F49" s="283">
        <v>9261.1200000000008</v>
      </c>
      <c r="G49" s="202"/>
      <c r="I49" s="202"/>
      <c r="J49" s="202"/>
      <c r="K49" s="202"/>
    </row>
    <row r="50" spans="1:11" ht="15.75" customHeight="1">
      <c r="A50" s="352">
        <v>6</v>
      </c>
      <c r="B50" s="353"/>
      <c r="C50" s="234" t="s">
        <v>576</v>
      </c>
      <c r="D50" s="235"/>
      <c r="E50" s="266"/>
      <c r="F50" s="267"/>
      <c r="G50" s="202"/>
      <c r="I50" s="202"/>
      <c r="J50" s="202"/>
      <c r="K50" s="202"/>
    </row>
    <row r="51" spans="1:11" ht="15.75" customHeight="1">
      <c r="A51" s="298">
        <v>6.1</v>
      </c>
      <c r="B51" s="299">
        <v>6.1</v>
      </c>
      <c r="C51" s="236" t="s">
        <v>592</v>
      </c>
      <c r="D51" s="237"/>
      <c r="E51" s="268">
        <v>1846.44</v>
      </c>
      <c r="F51" s="268">
        <v>1846.44</v>
      </c>
      <c r="G51" s="286"/>
      <c r="I51" s="202"/>
      <c r="J51" s="202"/>
      <c r="K51" s="202"/>
    </row>
    <row r="52" spans="1:11" ht="15.75" customHeight="1">
      <c r="A52" s="354">
        <v>6.2</v>
      </c>
      <c r="B52" s="355"/>
      <c r="C52" s="200" t="s">
        <v>593</v>
      </c>
      <c r="D52" s="231"/>
      <c r="E52" s="287">
        <f>E51*E35</f>
        <v>19092521.959200002</v>
      </c>
      <c r="F52" s="287">
        <v>19291882.085999999</v>
      </c>
      <c r="G52" s="285"/>
      <c r="I52" s="202"/>
      <c r="J52" s="202"/>
      <c r="K52" s="202"/>
    </row>
    <row r="53" spans="1:11" ht="15.75" customHeight="1" thickBot="1">
      <c r="A53" s="296">
        <v>6.2</v>
      </c>
      <c r="B53" s="297">
        <v>6.3</v>
      </c>
      <c r="C53" s="238" t="s">
        <v>581</v>
      </c>
      <c r="D53" s="238"/>
      <c r="E53" s="269">
        <f>E52/E34</f>
        <v>3.1049059684772989E-4</v>
      </c>
      <c r="F53" s="270">
        <v>3.1168364662625069E-4</v>
      </c>
      <c r="G53" s="285"/>
      <c r="H53" s="302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69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70"/>
      <c r="F63" s="370"/>
    </row>
    <row r="64" spans="1:11" ht="14.25" customHeight="1">
      <c r="A64" s="246"/>
      <c r="B64" s="246"/>
      <c r="C64" s="247"/>
      <c r="D64" s="172"/>
      <c r="E64" s="371"/>
      <c r="F64" s="371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PABPK7ekH/mYDweDU84i9BVS5nU=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7oI3LaKk1CW0E59D3OAPENsyYZg=</DigestValue>
    </Reference>
  </SignedInfo>
  <SignatureValue>qJCmYXHFBvvQqHBvqyLBQGCBHfwTnRPoW68w5JmzTJJeuI3BC2YSoueS/3fhDr+FfdxXqmwJr/R2
+2CwDXgTnxdpKjPC54J+cQoHUuZSeQcFdJKPsrWV5DSRyTfHCn3No4T7Yzn9BLvsHx7qZ1+NjCRO
UfmR59l9ybbZ7ylo03Y=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YCRXhUFE7TpRbfBbqI97RMvmnjE=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Nh1TyOUeJtm37373NNCzxbCA+iA=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RJnWhz16QBq2h4A1iuaFSrWXeIU=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2023-10-09T07:16:19Z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2023-10-09T07:16:19Z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SFzvbaLiXDfzaY/CULdzydo59qk=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azAICzbARZ1l47yo7xFNEEQeAUg=</DigestValue>
    </Reference>
  </SignedInfo>
  <SignatureValue>WHpnNPsQy9UqRsBHHDQz2OVwDBQscy563D9ApFbrGEqDPBEoRwcO/RQEsG98fKryDQlGeM59OoAU
kkPvQFrgot3mge3nTOeyhiXkKvCwGfpSYie+tpUhSTfIm0xW5Xm5K0s+Su+wRXyGxYeqAyPWrDuj
sGBDa2NgU2zBHbL4tn8=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YCRXhUFE7TpRbfBbqI97RMvmnjE=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Nh1TyOUeJtm37373NNCzxbCA+iA=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RJnWhz16QBq2h4A1iuaFSrWXeIU=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2023-10-09T10:58:57Z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2023-10-09T10:58:57Z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2023-10-09T07:14:23Z</dcterms:modified>
</cp:coreProperties>
</file>