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90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52" i="27" l="1"/>
  <c r="F52" i="27"/>
  <c r="F37" i="27" l="1"/>
  <c r="F39" i="27" s="1"/>
  <c r="F45" i="27"/>
  <c r="E45" i="27"/>
  <c r="E31" i="27"/>
  <c r="E30" i="27"/>
  <c r="E37" i="27"/>
  <c r="E39" i="27" s="1"/>
  <c r="F25" i="27" l="1"/>
  <c r="G19" i="27" l="1"/>
  <c r="E25" i="27" l="1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<sst xmlns="http://schemas.openxmlformats.org/spreadsheetml/2006/main" count="1388" uniqueCount="597">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</sst>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167" fontId="11" fillId="0" borderId="60" xfId="65" applyNumberFormat="1" applyFont="1" applyFill="1" applyBorder="1" applyAlignment="1">
      <alignment horizontal="right"/>
    </xf>
    <xf numFmtId="174" fontId="173" fillId="0" borderId="18" xfId="65" applyNumberFormat="1" applyFont="1" applyFill="1" applyBorder="1" applyAlignment="1">
      <alignment horizontal="right"/>
    </xf>
    <xf numFmtId="43" fontId="173" fillId="0" borderId="45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165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29" borderId="0" xfId="0" applyFont="1" applyFill="1"/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3" zoomScaleNormal="100" workbookViewId="0">
      <selection activeCell="E53" sqref="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18/09/2023 đến 24/09/2023</v>
      </c>
      <c r="G18" s="176">
        <v>45187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18/09/2023 to 24/09/2023</v>
      </c>
      <c r="G19" s="176">
        <f>G18+6</f>
        <v>45193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45194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4">
        <f>D20</f>
        <v>45194</v>
      </c>
      <c r="E21" s="374"/>
      <c r="F21" s="374"/>
      <c r="G21" s="374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7" t="s">
        <v>531</v>
      </c>
      <c r="B23" s="368"/>
      <c r="C23" s="369" t="s">
        <v>541</v>
      </c>
      <c r="D23" s="368"/>
      <c r="E23" s="184" t="s">
        <v>542</v>
      </c>
      <c r="F23" s="270" t="s">
        <v>560</v>
      </c>
      <c r="H23" s="179"/>
      <c r="K23" s="185"/>
    </row>
    <row r="24" spans="1:11" ht="15.75" customHeight="1">
      <c r="A24" s="370" t="s">
        <v>27</v>
      </c>
      <c r="B24" s="371"/>
      <c r="C24" s="372" t="s">
        <v>330</v>
      </c>
      <c r="D24" s="373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45193</v>
      </c>
      <c r="F25" s="190">
        <f>G18-1</f>
        <v>45186</v>
      </c>
      <c r="G25" s="191"/>
      <c r="H25" s="179"/>
      <c r="K25" s="185"/>
    </row>
    <row r="26" spans="1:11" ht="15.75" customHeight="1">
      <c r="A26" s="362" t="s">
        <v>574</v>
      </c>
      <c r="B26" s="363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2"/>
      <c r="F27" s="274"/>
      <c r="H27" s="199"/>
      <c r="K27" s="194"/>
    </row>
    <row r="28" spans="1:11" ht="15.75" customHeight="1">
      <c r="A28" s="355">
        <v>1</v>
      </c>
      <c r="B28" s="356"/>
      <c r="C28" s="200" t="s">
        <v>546</v>
      </c>
      <c r="D28" s="201"/>
      <c r="E28" s="293"/>
      <c r="F28" s="294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7">
        <v>1.1000000000000001</v>
      </c>
      <c r="B30" s="358"/>
      <c r="C30" s="207" t="s">
        <v>586</v>
      </c>
      <c r="D30" s="208"/>
      <c r="E30" s="163">
        <f>F34</f>
        <v>75197417320</v>
      </c>
      <c r="F30" s="280">
        <v>75265039357</v>
      </c>
      <c r="G30" s="209"/>
      <c r="H30" s="210"/>
      <c r="I30" s="209"/>
      <c r="J30" s="209"/>
      <c r="K30" s="185"/>
    </row>
    <row r="31" spans="1:11" ht="15.75" customHeight="1">
      <c r="A31" s="360">
        <v>1.2</v>
      </c>
      <c r="B31" s="361"/>
      <c r="C31" s="211" t="s">
        <v>587</v>
      </c>
      <c r="D31" s="212"/>
      <c r="E31" s="260">
        <f>F35</f>
        <v>13509.12</v>
      </c>
      <c r="F31" s="281">
        <v>13578.64</v>
      </c>
      <c r="G31" s="209"/>
      <c r="H31" s="210"/>
      <c r="I31" s="209"/>
      <c r="J31" s="209"/>
      <c r="K31" s="185"/>
    </row>
    <row r="32" spans="1:11" ht="15.75" customHeight="1">
      <c r="A32" s="355">
        <v>2</v>
      </c>
      <c r="B32" s="356"/>
      <c r="C32" s="200" t="s">
        <v>548</v>
      </c>
      <c r="D32" s="201"/>
      <c r="E32" s="261"/>
      <c r="F32" s="282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3"/>
      <c r="G33" s="209"/>
      <c r="H33" s="210"/>
      <c r="I33" s="209"/>
      <c r="J33" s="209"/>
      <c r="K33" s="185"/>
    </row>
    <row r="34" spans="1:11" ht="15.75" customHeight="1">
      <c r="A34" s="357">
        <v>2.1</v>
      </c>
      <c r="B34" s="358"/>
      <c r="C34" s="207" t="s">
        <v>588</v>
      </c>
      <c r="D34" s="208"/>
      <c r="E34" s="301">
        <v>72722777080</v>
      </c>
      <c r="F34" s="280">
        <v>75197417320</v>
      </c>
      <c r="G34" s="209"/>
      <c r="H34" s="210"/>
      <c r="I34" s="209"/>
      <c r="J34" s="209"/>
      <c r="K34" s="215"/>
    </row>
    <row r="35" spans="1:11" ht="15.75" customHeight="1">
      <c r="A35" s="360">
        <v>2.2000000000000002</v>
      </c>
      <c r="B35" s="361"/>
      <c r="C35" s="216" t="s">
        <v>589</v>
      </c>
      <c r="D35" s="206"/>
      <c r="E35" s="302">
        <v>12982.51</v>
      </c>
      <c r="F35" s="281">
        <v>13509.12</v>
      </c>
      <c r="G35" s="209"/>
      <c r="H35" s="210"/>
      <c r="I35" s="209"/>
      <c r="J35" s="209"/>
    </row>
    <row r="36" spans="1:11" ht="15.75" customHeight="1">
      <c r="A36" s="342">
        <v>3</v>
      </c>
      <c r="B36" s="343"/>
      <c r="C36" s="217" t="s">
        <v>577</v>
      </c>
      <c r="D36" s="218"/>
      <c r="E36" s="280"/>
      <c r="F36" s="284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300">
        <f>E34-E30</f>
        <v>-2474640240</v>
      </c>
      <c r="F37" s="300">
        <f>F34-F30</f>
        <v>-67622037</v>
      </c>
      <c r="G37" s="209"/>
      <c r="H37" s="210"/>
      <c r="I37" s="209"/>
      <c r="J37" s="209"/>
    </row>
    <row r="38" spans="1:11" ht="15.75" customHeight="1">
      <c r="A38" s="344">
        <v>3.1</v>
      </c>
      <c r="B38" s="345"/>
      <c r="C38" s="223" t="s">
        <v>550</v>
      </c>
      <c r="D38" s="224"/>
      <c r="E38" s="280"/>
      <c r="F38" s="284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300">
        <f>E37-E41</f>
        <v>-2958442961</v>
      </c>
      <c r="F39" s="300">
        <f>F37-F41</f>
        <v>-385165451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3"/>
      <c r="F40" s="285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303">
        <v>483802721</v>
      </c>
      <c r="F41" s="303">
        <v>317543414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4"/>
      <c r="F42" s="286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7"/>
      <c r="G43" s="209"/>
      <c r="H43" s="210"/>
      <c r="I43" s="209"/>
      <c r="J43" s="209"/>
    </row>
    <row r="44" spans="1:11" ht="15.75" customHeight="1">
      <c r="A44" s="342">
        <v>4</v>
      </c>
      <c r="B44" s="348">
        <v>4</v>
      </c>
      <c r="C44" s="233" t="s">
        <v>575</v>
      </c>
      <c r="D44" s="224"/>
      <c r="E44" s="266"/>
      <c r="F44" s="288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-3.898181376729204E-2</v>
      </c>
      <c r="F45" s="267">
        <f>F35/F31-1</f>
        <v>-5.1198058126585844E-3</v>
      </c>
      <c r="G45" s="299"/>
      <c r="H45" s="210"/>
      <c r="I45" s="209"/>
      <c r="J45" s="209"/>
    </row>
    <row r="46" spans="1:11" ht="15.75" customHeight="1">
      <c r="A46" s="342">
        <v>5</v>
      </c>
      <c r="B46" s="348"/>
      <c r="C46" s="236" t="s">
        <v>554</v>
      </c>
      <c r="D46" s="237"/>
      <c r="E46" s="268"/>
      <c r="F46" s="289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0"/>
      <c r="G47" s="209"/>
      <c r="H47" s="210"/>
      <c r="I47" s="209"/>
      <c r="J47" s="209"/>
    </row>
    <row r="48" spans="1:11" ht="15.75" customHeight="1">
      <c r="A48" s="353">
        <v>5.0999999999999996</v>
      </c>
      <c r="B48" s="354"/>
      <c r="C48" s="240" t="s">
        <v>590</v>
      </c>
      <c r="D48" s="208"/>
      <c r="E48" s="304">
        <v>13940.6</v>
      </c>
      <c r="F48" s="291">
        <v>13725.3</v>
      </c>
      <c r="G48" s="378"/>
      <c r="H48" s="210"/>
      <c r="I48" s="209"/>
      <c r="J48" s="209"/>
    </row>
    <row r="49" spans="1:10" ht="15.75" customHeight="1">
      <c r="A49" s="353">
        <v>5.2</v>
      </c>
      <c r="B49" s="354"/>
      <c r="C49" s="241" t="s">
        <v>591</v>
      </c>
      <c r="D49" s="242"/>
      <c r="E49" s="304">
        <v>9986.9500000000007</v>
      </c>
      <c r="F49" s="291">
        <v>9986.9500000000007</v>
      </c>
      <c r="G49" s="209"/>
      <c r="H49" s="210"/>
      <c r="I49" s="209"/>
      <c r="J49" s="209"/>
    </row>
    <row r="50" spans="1:10" ht="15.75" customHeight="1">
      <c r="A50" s="351">
        <v>6</v>
      </c>
      <c r="B50" s="352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3">
        <v>6.1</v>
      </c>
      <c r="B51" s="354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96"/>
      <c r="H51" s="210"/>
      <c r="I51" s="209"/>
      <c r="J51" s="209"/>
    </row>
    <row r="52" spans="1:10" ht="15.75" customHeight="1">
      <c r="A52" s="353">
        <v>6.2</v>
      </c>
      <c r="B52" s="354"/>
      <c r="C52" s="207" t="s">
        <v>593</v>
      </c>
      <c r="D52" s="240"/>
      <c r="E52" s="297">
        <f>E51*E35</f>
        <v>30226139.4322</v>
      </c>
      <c r="F52" s="297">
        <f>F51*F35</f>
        <v>31452203.3664</v>
      </c>
      <c r="G52" s="295"/>
      <c r="H52" s="210"/>
      <c r="I52" s="209"/>
      <c r="J52" s="209"/>
    </row>
    <row r="53" spans="1:10" ht="15.75" customHeight="1" thickBot="1">
      <c r="A53" s="349">
        <v>6.2</v>
      </c>
      <c r="B53" s="350">
        <v>6.3</v>
      </c>
      <c r="C53" s="247" t="s">
        <v>581</v>
      </c>
      <c r="D53" s="247"/>
      <c r="E53" s="278">
        <v>4.4941764530781388E-4</v>
      </c>
      <c r="F53" s="279">
        <v>4.4941764530781388E-4</v>
      </c>
      <c r="G53" s="295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1" t="s">
        <v>557</v>
      </c>
      <c r="F55" s="341"/>
    </row>
    <row r="56" spans="1:10">
      <c r="B56" s="250"/>
      <c r="C56" s="252" t="s">
        <v>594</v>
      </c>
      <c r="D56" s="251"/>
      <c r="E56" s="375" t="s">
        <v>558</v>
      </c>
      <c r="F56" s="341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8"/>
    </row>
    <row r="63" spans="1:10" ht="14.25" customHeight="1">
      <c r="A63" s="254"/>
      <c r="B63" s="254"/>
      <c r="C63" s="252"/>
      <c r="E63" s="376"/>
      <c r="F63" s="376"/>
    </row>
    <row r="64" spans="1:10" ht="14.25" customHeight="1">
      <c r="A64" s="255"/>
      <c r="B64" s="255"/>
      <c r="C64" s="256"/>
      <c r="D64" s="173"/>
      <c r="E64" s="377"/>
      <c r="F64" s="377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8j07wxzaqiRe2H/4qXUGWRID2k4=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KGRXuDYAr/+pCzSps/4NtX8MUWw=</DigestValue>
    </Reference>
  </SignedInfo>
  <SignatureValue>BesSYScxcfBpF6JUV5EB9KrYLu5w6x078lav31c6/vijatTwTG4LS72I2xHF1Pn0I8VMM0McvWm2
XEfyR8B+Yrm7Mb20SPI7fKYMXbj1yqjL3V3nUM5czM9fJrrjIcL6NDgxJOuJ7kYuwOQODfivN4vP
ZQjqsuUqXyS90stHLPc=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fvS4I7asVlS9gWOldr1g/dkyXpg=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YyWocCCBqBsCeAUAtY5JUucKRbY=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6xvZX5r/T/rOHq+0maaSFWIGo7w=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wI6l8grWwld3gS83AkgB5EkMuxE=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2023-09-25T07:57:47Z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2023-09-25T07:57:47Z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mtXt4E4QLWG3PJCZlUAVAjEpKWo=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h3EpxRFtMjxOh5O0sqHOcW3ltCY=</DigestValue>
    </Reference>
  </SignedInfo>
  <SignatureValue>CqM9BnXW7uJgoxMx/7+KPk3jBMSRMh1d7FVCsBX/rol1m/p7UYd1hhxkvpGSTLveCHVkVRdFB1k2
LBLVW4cafMVqKwRgnZWFzYwSH2+k+1AGdRXc1BF39nrqeTcO9yMyHsqvX47D1ZliYbi5ZzbpoECh
mOBISK+hRCzUroryoWA=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fvS4I7asVlS9gWOldr1g/dkyXpg=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YyWocCCBqBsCeAUAtY5JUucKRbY=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6xvZX5r/T/rOHq+0maaSFWIGo7w=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wI6l8grWwld3gS83AkgB5EkMuxE=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2023-09-25T10:09:29Z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2023-09-25T10:09:29Z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2023-09-25T06:50:07Z</dcterms:modified>
</cp:coreProperties>
</file>