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52" i="27" l="1"/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<sst xmlns="http://schemas.openxmlformats.org/spreadsheetml/2006/main" count="1388" uniqueCount="597">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</sst>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10" fontId="48" fillId="0" borderId="0" xfId="311" applyNumberFormat="1" applyFont="1"/>
    <xf numFmtId="37" fontId="172" fillId="0" borderId="18" xfId="64" applyNumberFormat="1" applyFont="1" applyFill="1" applyBorder="1" applyAlignment="1">
      <alignment horizontal="right"/>
    </xf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8" fontId="172" fillId="0" borderId="70" xfId="49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2" zoomScaleNormal="100" workbookViewId="0">
      <selection activeCell="H57" sqref="H5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04/09/2023 đến 10/09/2023</v>
      </c>
      <c r="G18" s="175">
        <v>45173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04/09/2023 to 10/09/2023</v>
      </c>
      <c r="G19" s="175">
        <f>G18+6</f>
        <v>45179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45180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9">
        <f>D20</f>
        <v>45180</v>
      </c>
      <c r="E21" s="369"/>
      <c r="F21" s="369"/>
      <c r="G21" s="369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3" t="s">
        <v>531</v>
      </c>
      <c r="B23" s="374"/>
      <c r="C23" s="375" t="s">
        <v>541</v>
      </c>
      <c r="D23" s="374"/>
      <c r="E23" s="182" t="s">
        <v>542</v>
      </c>
      <c r="F23" s="262" t="s">
        <v>560</v>
      </c>
    </row>
    <row r="24" spans="1:11" ht="15.75" customHeight="1">
      <c r="A24" s="376" t="s">
        <v>27</v>
      </c>
      <c r="B24" s="377"/>
      <c r="C24" s="378" t="s">
        <v>330</v>
      </c>
      <c r="D24" s="379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45179</v>
      </c>
      <c r="F25" s="293">
        <f>G18-1</f>
        <v>45172</v>
      </c>
      <c r="G25" s="188"/>
    </row>
    <row r="26" spans="1:11" ht="15.75" customHeight="1">
      <c r="A26" s="364" t="s">
        <v>574</v>
      </c>
      <c r="B26" s="365"/>
      <c r="C26" s="189" t="s">
        <v>544</v>
      </c>
      <c r="D26" s="189"/>
      <c r="E26" s="291"/>
      <c r="F26" s="290"/>
    </row>
    <row r="27" spans="1:11" ht="15.75" customHeight="1">
      <c r="A27" s="190"/>
      <c r="B27" s="191"/>
      <c r="C27" s="192" t="s">
        <v>545</v>
      </c>
      <c r="D27" s="193"/>
      <c r="E27" s="292"/>
      <c r="F27" s="289"/>
    </row>
    <row r="28" spans="1:11" ht="15.75" customHeight="1">
      <c r="A28" s="357">
        <v>1</v>
      </c>
      <c r="B28" s="358"/>
      <c r="C28" s="194" t="s">
        <v>546</v>
      </c>
      <c r="D28" s="195"/>
      <c r="E28" s="285"/>
      <c r="F28" s="294"/>
    </row>
    <row r="29" spans="1:11" ht="15.75" customHeight="1">
      <c r="A29" s="196"/>
      <c r="B29" s="197"/>
      <c r="C29" s="198" t="s">
        <v>547</v>
      </c>
      <c r="D29" s="199"/>
      <c r="E29" s="264"/>
      <c r="F29" s="265"/>
    </row>
    <row r="30" spans="1:11" ht="15.75" customHeight="1">
      <c r="A30" s="359">
        <v>1.1000000000000001</v>
      </c>
      <c r="B30" s="360"/>
      <c r="C30" s="200" t="s">
        <v>586</v>
      </c>
      <c r="D30" s="201"/>
      <c r="E30" s="271">
        <f>F34</f>
        <v>65991496367</v>
      </c>
      <c r="F30" s="271">
        <v>62731104464</v>
      </c>
      <c r="G30" s="202"/>
      <c r="H30" s="167">
        <v>65991496367</v>
      </c>
      <c r="I30" s="202">
        <v>62731104464</v>
      </c>
      <c r="J30" s="202"/>
      <c r="K30" s="202"/>
    </row>
    <row r="31" spans="1:11" ht="15.75" customHeight="1">
      <c r="A31" s="362">
        <v>1.2</v>
      </c>
      <c r="B31" s="363"/>
      <c r="C31" s="203" t="s">
        <v>587</v>
      </c>
      <c r="D31" s="204"/>
      <c r="E31" s="301">
        <f>F35</f>
        <v>11367.75</v>
      </c>
      <c r="F31" s="302">
        <v>10847.81</v>
      </c>
      <c r="G31" s="202"/>
      <c r="H31" s="167">
        <v>11367.75</v>
      </c>
      <c r="I31" s="202">
        <v>10847.81</v>
      </c>
      <c r="J31" s="202"/>
      <c r="K31" s="202"/>
    </row>
    <row r="32" spans="1:11" ht="15.75" customHeight="1">
      <c r="A32" s="357">
        <v>2</v>
      </c>
      <c r="B32" s="358"/>
      <c r="C32" s="194" t="s">
        <v>548</v>
      </c>
      <c r="D32" s="195"/>
      <c r="E32" s="251"/>
      <c r="F32" s="273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4"/>
      <c r="G33" s="202"/>
      <c r="I33" s="202"/>
      <c r="J33" s="202"/>
      <c r="K33" s="202"/>
    </row>
    <row r="34" spans="1:11" ht="15.75" customHeight="1">
      <c r="A34" s="359">
        <v>2.1</v>
      </c>
      <c r="B34" s="360"/>
      <c r="C34" s="200" t="s">
        <v>588</v>
      </c>
      <c r="D34" s="201"/>
      <c r="E34" s="305">
        <v>67908690153</v>
      </c>
      <c r="F34" s="271">
        <v>65991496367</v>
      </c>
      <c r="G34" s="202"/>
      <c r="I34" s="202"/>
      <c r="J34" s="202"/>
      <c r="K34" s="202"/>
    </row>
    <row r="35" spans="1:11" ht="15.75" customHeight="1">
      <c r="A35" s="362">
        <v>2.2000000000000002</v>
      </c>
      <c r="B35" s="363"/>
      <c r="C35" s="207" t="s">
        <v>589</v>
      </c>
      <c r="D35" s="199"/>
      <c r="E35" s="306">
        <v>11660.59</v>
      </c>
      <c r="F35" s="272">
        <v>11367.75</v>
      </c>
      <c r="G35" s="202"/>
      <c r="I35" s="202"/>
      <c r="J35" s="202"/>
      <c r="K35" s="202"/>
    </row>
    <row r="36" spans="1:11" ht="15.75" customHeight="1">
      <c r="A36" s="345">
        <v>3</v>
      </c>
      <c r="B36" s="346"/>
      <c r="C36" s="208" t="s">
        <v>577</v>
      </c>
      <c r="D36" s="209"/>
      <c r="E36" s="253"/>
      <c r="F36" s="275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54">
        <f>E34-E30</f>
        <v>1917193786</v>
      </c>
      <c r="F37" s="276">
        <v>3260391903</v>
      </c>
      <c r="G37" s="202"/>
      <c r="I37" s="202"/>
      <c r="J37" s="202"/>
      <c r="K37" s="202"/>
    </row>
    <row r="38" spans="1:11" ht="15.75" customHeight="1">
      <c r="A38" s="347">
        <v>3.1</v>
      </c>
      <c r="B38" s="348"/>
      <c r="C38" s="214" t="s">
        <v>550</v>
      </c>
      <c r="D38" s="215"/>
      <c r="E38" s="253"/>
      <c r="F38" s="275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1702538715</v>
      </c>
      <c r="F39" s="276">
        <v>3012333707</v>
      </c>
      <c r="G39" s="202"/>
      <c r="I39" s="202"/>
      <c r="J39" s="202"/>
      <c r="K39" s="202"/>
    </row>
    <row r="40" spans="1:11" ht="15.75" customHeight="1">
      <c r="A40" s="349">
        <v>3.2</v>
      </c>
      <c r="B40" s="350"/>
      <c r="C40" s="219" t="s">
        <v>585</v>
      </c>
      <c r="D40" s="220"/>
      <c r="E40" s="255"/>
      <c r="F40" s="277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214655071</v>
      </c>
      <c r="F41" s="276">
        <v>248058196</v>
      </c>
      <c r="G41" s="202"/>
      <c r="I41" s="202"/>
      <c r="J41" s="202"/>
      <c r="K41" s="202"/>
    </row>
    <row r="42" spans="1:11" ht="15.75" customHeight="1">
      <c r="A42" s="349">
        <v>3.3</v>
      </c>
      <c r="B42" s="350"/>
      <c r="C42" s="214" t="s">
        <v>552</v>
      </c>
      <c r="D42" s="215"/>
      <c r="E42" s="256"/>
      <c r="F42" s="278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79"/>
      <c r="G43" s="202"/>
      <c r="I43" s="202"/>
      <c r="J43" s="202"/>
      <c r="K43" s="202"/>
    </row>
    <row r="44" spans="1:11" ht="15.75" customHeight="1">
      <c r="A44" s="295">
        <v>4</v>
      </c>
      <c r="B44" s="296">
        <v>4</v>
      </c>
      <c r="C44" s="224" t="s">
        <v>575</v>
      </c>
      <c r="D44" s="215"/>
      <c r="E44" s="258"/>
      <c r="F44" s="280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2.5760594664731462E-2</v>
      </c>
      <c r="F45" s="281">
        <v>4.7930411760530589E-2</v>
      </c>
      <c r="G45" s="303"/>
      <c r="J45" s="202"/>
      <c r="K45" s="202"/>
    </row>
    <row r="46" spans="1:11" ht="15.75" customHeight="1">
      <c r="A46" s="351">
        <v>5</v>
      </c>
      <c r="B46" s="352"/>
      <c r="C46" s="227" t="s">
        <v>554</v>
      </c>
      <c r="D46" s="228"/>
      <c r="E46" s="260"/>
      <c r="F46" s="282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3"/>
      <c r="G47" s="202"/>
      <c r="J47" s="202"/>
      <c r="K47" s="202"/>
    </row>
    <row r="48" spans="1:11" ht="15.75" customHeight="1">
      <c r="A48" s="355">
        <v>5.0999999999999996</v>
      </c>
      <c r="B48" s="356"/>
      <c r="C48" s="231" t="s">
        <v>590</v>
      </c>
      <c r="D48" s="201"/>
      <c r="E48" s="307">
        <v>11660.59</v>
      </c>
      <c r="F48" s="284">
        <v>11379.94</v>
      </c>
      <c r="G48" s="202"/>
      <c r="J48" s="202"/>
      <c r="K48" s="202"/>
    </row>
    <row r="49" spans="1:11" ht="15.75" customHeight="1">
      <c r="A49" s="355">
        <v>5.2</v>
      </c>
      <c r="B49" s="356"/>
      <c r="C49" s="232" t="s">
        <v>591</v>
      </c>
      <c r="D49" s="233"/>
      <c r="E49" s="307">
        <v>9261.1200000000008</v>
      </c>
      <c r="F49" s="284">
        <v>9261.1200000000008</v>
      </c>
      <c r="G49" s="202"/>
      <c r="I49" s="202"/>
      <c r="J49" s="202"/>
      <c r="K49" s="202"/>
    </row>
    <row r="50" spans="1:11" ht="15.75" customHeight="1">
      <c r="A50" s="353">
        <v>6</v>
      </c>
      <c r="B50" s="354"/>
      <c r="C50" s="234" t="s">
        <v>576</v>
      </c>
      <c r="D50" s="235"/>
      <c r="E50" s="266"/>
      <c r="F50" s="267"/>
      <c r="G50" s="202"/>
      <c r="I50" s="202"/>
      <c r="J50" s="202"/>
      <c r="K50" s="202"/>
    </row>
    <row r="51" spans="1:11" ht="15.75" customHeight="1">
      <c r="A51" s="299">
        <v>6.1</v>
      </c>
      <c r="B51" s="300">
        <v>6.1</v>
      </c>
      <c r="C51" s="236" t="s">
        <v>592</v>
      </c>
      <c r="D51" s="237"/>
      <c r="E51" s="268">
        <v>1846.44</v>
      </c>
      <c r="F51" s="268">
        <v>1846.44</v>
      </c>
      <c r="G51" s="287"/>
      <c r="I51" s="202"/>
      <c r="J51" s="202"/>
      <c r="K51" s="202"/>
    </row>
    <row r="52" spans="1:11" ht="15.75" customHeight="1">
      <c r="A52" s="355">
        <v>6.2</v>
      </c>
      <c r="B52" s="356"/>
      <c r="C52" s="200" t="s">
        <v>593</v>
      </c>
      <c r="D52" s="231"/>
      <c r="E52" s="288">
        <f>E51*E35</f>
        <v>21530579.799600001</v>
      </c>
      <c r="F52" s="288">
        <f>F51*F35</f>
        <v>20989868.310000002</v>
      </c>
      <c r="G52" s="286"/>
      <c r="I52" s="202"/>
      <c r="J52" s="202"/>
      <c r="K52" s="202"/>
    </row>
    <row r="53" spans="1:11" ht="15.75" customHeight="1" thickBot="1">
      <c r="A53" s="297">
        <v>6.2</v>
      </c>
      <c r="B53" s="298">
        <v>6.3</v>
      </c>
      <c r="C53" s="238" t="s">
        <v>581</v>
      </c>
      <c r="D53" s="238"/>
      <c r="E53" s="269">
        <f>E52/E34</f>
        <v>3.1705190824754623E-4</v>
      </c>
      <c r="F53" s="270">
        <v>3.1929663071522484E-4</v>
      </c>
      <c r="G53" s="286"/>
      <c r="H53" s="303"/>
      <c r="I53" s="303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4" t="s">
        <v>557</v>
      </c>
      <c r="F55" s="344"/>
      <c r="I55" s="202"/>
    </row>
    <row r="56" spans="1:11">
      <c r="B56" s="241"/>
      <c r="C56" s="243" t="s">
        <v>594</v>
      </c>
      <c r="D56" s="242"/>
      <c r="E56" s="370" t="s">
        <v>558</v>
      </c>
      <c r="F56" s="344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1"/>
      <c r="F63" s="371"/>
    </row>
    <row r="64" spans="1:11" ht="14.25" customHeight="1">
      <c r="A64" s="246"/>
      <c r="B64" s="246"/>
      <c r="C64" s="247"/>
      <c r="D64" s="172"/>
      <c r="E64" s="372"/>
      <c r="F64" s="372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1cZD+vt9gvnfEwEhbD0DTGcG/+A=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nn6BJNrRA1L7l0Zoj92oPprWOTQ=</DigestValue>
    </Reference>
  </SignedInfo>
  <SignatureValue>xWs1o5rqX7tpD0xti5nCFxnIZlgGLK1lM7nvt/PpbUjMdJKdWTGfnvyiinyrrq4JGHegX7gC04F+
bTFptMrjpgO3KjX6cXyoWvW/bHJdZMcrFgsRhQeKu+RF3XfdhIQ2Nwa4TUJI4Nk+3rPDCG/s0/dH
2UjXLK1t0S+nj8ocpyc=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N0oTeSrKx/wQA0n9KeETURNcHKA=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JYNNkNKap8d8m0mcbC8fcYlF0Og=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K3bah/0c81ed03cmgG+f7LUrzgc=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2023-09-11T07:38:34Z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2023-09-11T07:38:34Z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ylc1jb2neWtQ1h1uCcp5UcO2rSQ=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PjbuGv/r342byfO9R5Q6wPsoGHg=</DigestValue>
    </Reference>
  </SignedInfo>
  <SignatureValue>odU5RR7dRR5l6GHa8FQ6Vx3jzQ/bMMcmbQC3ldvMdr1qXA4KllJr5ZG+eBQJyEbeSHRuzdejVcda
jy5n9GJYY9l4tjKWSp10UnfzTP4YM1VG9uAdN3a7kvYUgB7D4IbRV7stMG1Agd1D6T5zZ7q/jDkw
nxCJPe7uQJqJ9WLLfDU=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N0oTeSrKx/wQA0n9KeETURNcHKA=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JYNNkNKap8d8m0mcbC8fcYlF0Og=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K3bah/0c81ed03cmgG+f7LUrzgc=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2023-09-11T08:46:16Z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2023-09-11T08:46:16Z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2023-09-11T07:33:35Z</dcterms:modified>
</cp:coreProperties>
</file>