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19200" windowHeight="111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E45" i="27" l="1"/>
  <c r="E52" i="27" l="1"/>
  <c r="F25" i="27" l="1"/>
  <c r="G19" i="27" l="1"/>
  <c r="E53" i="27" l="1"/>
  <c r="E31" i="27"/>
  <c r="E30" i="27"/>
  <c r="E25" i="27"/>
  <c r="D20" i="27" s="1"/>
  <c r="D21" i="27" s="1"/>
  <c r="D19" i="27"/>
  <c r="D18" i="27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E37" i="27" l="1"/>
  <c r="E39" i="27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<sst xmlns="http://schemas.openxmlformats.org/spreadsheetml/2006/main" count="1388" uniqueCount="597">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</sst>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4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\ _₫_-;\-* #,##0.00\ _₫_-;_-* &quot;-&quot;??\ _₫_-;_-@_-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  <numFmt numFmtId="220" formatCode="0.0000000000000000000"/>
    <numFmt numFmtId="221" formatCode="_(* #,##0.0000000000000000000_);_(* \(#,##0.0000000000000000000\);_(* &quot;-&quot;??_);_(@_)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6" fontId="48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48" fillId="0" borderId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6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79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5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5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5" fontId="48" fillId="0" borderId="0" xfId="64" applyFont="1" applyFill="1"/>
    <xf numFmtId="165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5" fontId="11" fillId="0" borderId="19" xfId="64" applyFont="1" applyFill="1" applyBorder="1" applyAlignment="1">
      <alignment horizontal="right"/>
    </xf>
    <xf numFmtId="220" fontId="48" fillId="0" borderId="0" xfId="0" applyNumberFormat="1" applyFont="1"/>
    <xf numFmtId="221" fontId="48" fillId="0" borderId="0" xfId="64" applyNumberFormat="1" applyFo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167" fontId="11" fillId="0" borderId="60" xfId="65" applyNumberFormat="1" applyFont="1" applyFill="1" applyBorder="1" applyAlignment="1">
      <alignment horizontal="righ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5" t="s">
        <v>50</v>
      </c>
      <c r="B2" s="306"/>
      <c r="C2" s="306"/>
      <c r="D2" s="306"/>
      <c r="E2" s="306"/>
      <c r="F2" s="30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7" t="s">
        <v>51</v>
      </c>
      <c r="D3" s="307"/>
      <c r="E3" s="307"/>
      <c r="F3" s="307"/>
      <c r="G3" s="307"/>
      <c r="H3" s="307"/>
      <c r="I3" s="307"/>
      <c r="J3" s="307"/>
      <c r="K3" s="307"/>
      <c r="L3" s="307"/>
      <c r="M3" s="308" t="s">
        <v>23</v>
      </c>
      <c r="N3" s="315"/>
      <c r="O3" s="322" t="s">
        <v>24</v>
      </c>
      <c r="P3" s="323"/>
      <c r="Q3" s="308" t="s">
        <v>5</v>
      </c>
      <c r="R3" s="308"/>
      <c r="S3" s="315"/>
      <c r="T3" s="310"/>
      <c r="U3" s="317" t="s">
        <v>26</v>
      </c>
      <c r="V3" s="318"/>
      <c r="W3" s="319" t="s">
        <v>25</v>
      </c>
    </row>
    <row r="4" spans="1:23" ht="12.75" customHeight="1">
      <c r="A4" s="315" t="s">
        <v>27</v>
      </c>
      <c r="B4" s="308" t="s">
        <v>28</v>
      </c>
      <c r="C4" s="308" t="s">
        <v>29</v>
      </c>
      <c r="D4" s="308" t="s">
        <v>30</v>
      </c>
      <c r="E4" s="308" t="s">
        <v>31</v>
      </c>
      <c r="F4" s="308" t="s">
        <v>32</v>
      </c>
      <c r="G4" s="308" t="s">
        <v>33</v>
      </c>
      <c r="H4" s="311" t="s">
        <v>52</v>
      </c>
      <c r="I4" s="308" t="s">
        <v>34</v>
      </c>
      <c r="J4" s="310"/>
      <c r="K4" s="308" t="s">
        <v>35</v>
      </c>
      <c r="L4" s="308" t="s">
        <v>36</v>
      </c>
      <c r="M4" s="308" t="s">
        <v>35</v>
      </c>
      <c r="N4" s="308" t="s">
        <v>37</v>
      </c>
      <c r="O4" s="308" t="s">
        <v>35</v>
      </c>
      <c r="P4" s="308" t="s">
        <v>37</v>
      </c>
      <c r="Q4" s="308" t="s">
        <v>38</v>
      </c>
      <c r="R4" s="308" t="s">
        <v>39</v>
      </c>
      <c r="S4" s="308" t="s">
        <v>36</v>
      </c>
      <c r="T4" s="308" t="s">
        <v>39</v>
      </c>
      <c r="U4" s="311" t="s">
        <v>36</v>
      </c>
      <c r="V4" s="308" t="s">
        <v>39</v>
      </c>
      <c r="W4" s="320"/>
    </row>
    <row r="5" spans="1:23">
      <c r="A5" s="310"/>
      <c r="B5" s="310"/>
      <c r="C5" s="310"/>
      <c r="D5" s="310"/>
      <c r="E5" s="310"/>
      <c r="F5" s="310"/>
      <c r="G5" s="310"/>
      <c r="H5" s="312"/>
      <c r="I5" s="106" t="s">
        <v>40</v>
      </c>
      <c r="J5" s="106" t="s">
        <v>41</v>
      </c>
      <c r="K5" s="310"/>
      <c r="L5" s="310"/>
      <c r="M5" s="310"/>
      <c r="N5" s="310"/>
      <c r="O5" s="310"/>
      <c r="P5" s="310"/>
      <c r="Q5" s="309"/>
      <c r="R5" s="309"/>
      <c r="S5" s="310"/>
      <c r="T5" s="309"/>
      <c r="U5" s="312"/>
      <c r="V5" s="316"/>
      <c r="W5" s="32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3" t="s">
        <v>5</v>
      </c>
      <c r="B179" s="31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9" t="s">
        <v>210</v>
      </c>
      <c r="B1" s="329"/>
      <c r="C1" s="329"/>
      <c r="D1" s="329"/>
      <c r="E1" s="329"/>
      <c r="F1" s="329"/>
      <c r="G1" s="32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0" t="e">
        <f>#REF!</f>
        <v>#REF!</v>
      </c>
      <c r="C2" s="331"/>
      <c r="D2" s="33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4">
        <v>41948</v>
      </c>
      <c r="C4" s="324"/>
      <c r="D4" s="32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4">
        <v>41949</v>
      </c>
      <c r="C5" s="324"/>
      <c r="D5" s="32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4" t="s">
        <v>226</v>
      </c>
      <c r="C9" s="324"/>
      <c r="D9" s="32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4"/>
      <c r="C21" s="324"/>
      <c r="D21" s="32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5" t="s">
        <v>241</v>
      </c>
      <c r="F23" s="325"/>
      <c r="G23" s="32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3" t="s">
        <v>328</v>
      </c>
      <c r="F1" s="333"/>
      <c r="G1" s="334" t="s">
        <v>329</v>
      </c>
      <c r="H1" s="33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2" t="s">
        <v>398</v>
      </c>
      <c r="C62" s="332" t="s">
        <v>310</v>
      </c>
      <c r="D62" s="332" t="s">
        <v>403</v>
      </c>
      <c r="E62" s="336">
        <v>140130</v>
      </c>
      <c r="F62" s="336">
        <v>7</v>
      </c>
      <c r="G62" s="40">
        <v>215002</v>
      </c>
      <c r="H62" s="40">
        <v>0</v>
      </c>
    </row>
    <row r="63" spans="1:9" s="40" customFormat="1">
      <c r="B63" s="332"/>
      <c r="C63" s="332"/>
      <c r="D63" s="332"/>
      <c r="E63" s="336"/>
      <c r="F63" s="33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7" t="s">
        <v>20</v>
      </c>
      <c r="C32" s="337"/>
      <c r="D32" s="337"/>
      <c r="E32" s="337"/>
      <c r="F32" s="337"/>
      <c r="G32" s="33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7" t="s">
        <v>14</v>
      </c>
      <c r="C39" s="337"/>
      <c r="D39" s="337"/>
      <c r="E39" s="337"/>
      <c r="F39" s="337"/>
      <c r="G39" s="33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8"/>
      <c r="E43" s="339"/>
      <c r="F43" s="339"/>
      <c r="G43" s="33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22" zoomScaleNormal="100" workbookViewId="0">
      <selection activeCell="E39" sqref="E39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0" t="s">
        <v>563</v>
      </c>
      <c r="B1" s="340"/>
      <c r="C1" s="340"/>
      <c r="D1" s="340"/>
      <c r="E1" s="340"/>
      <c r="F1" s="340"/>
    </row>
    <row r="2" spans="1:6" ht="15.75" customHeight="1">
      <c r="A2" s="364" t="s">
        <v>564</v>
      </c>
      <c r="B2" s="364"/>
      <c r="C2" s="364"/>
      <c r="D2" s="364"/>
      <c r="E2" s="364"/>
      <c r="F2" s="364"/>
    </row>
    <row r="3" spans="1:6" ht="19.5" customHeight="1">
      <c r="A3" s="365" t="s">
        <v>584</v>
      </c>
      <c r="B3" s="365"/>
      <c r="C3" s="365"/>
      <c r="D3" s="365"/>
      <c r="E3" s="365"/>
      <c r="F3" s="365"/>
    </row>
    <row r="4" spans="1:6" ht="18" customHeight="1">
      <c r="A4" s="366" t="s">
        <v>565</v>
      </c>
      <c r="B4" s="366"/>
      <c r="C4" s="366"/>
      <c r="D4" s="366"/>
      <c r="E4" s="366"/>
      <c r="F4" s="36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0" t="s">
        <v>566</v>
      </c>
      <c r="B6" s="340"/>
      <c r="C6" s="340"/>
      <c r="D6" s="340"/>
      <c r="E6" s="340"/>
      <c r="F6" s="340"/>
    </row>
    <row r="7" spans="1:6" ht="15.75" customHeight="1">
      <c r="A7" s="340" t="s">
        <v>567</v>
      </c>
      <c r="B7" s="340"/>
      <c r="C7" s="340"/>
      <c r="D7" s="340"/>
      <c r="E7" s="340"/>
      <c r="F7" s="340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59" t="s">
        <v>572</v>
      </c>
      <c r="B18" s="359"/>
      <c r="C18" s="359"/>
      <c r="D18" s="161" t="str">
        <f>"Từ ngày "&amp;TEXT(G18,"dd/mm/yyyy")&amp;" đến "&amp;TEXT(G19,"dd/mm/yyyy")</f>
        <v>Từ ngày 07/08/2023 đến 13/08/2023</v>
      </c>
      <c r="G18" s="176">
        <v>45145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07/08/2023 to 13/08/2023</v>
      </c>
      <c r="G19" s="176">
        <f>G18+6</f>
        <v>45151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45152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4">
        <f>D20</f>
        <v>45152</v>
      </c>
      <c r="E21" s="374"/>
      <c r="F21" s="374"/>
      <c r="G21" s="374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7" t="s">
        <v>531</v>
      </c>
      <c r="B23" s="368"/>
      <c r="C23" s="369" t="s">
        <v>541</v>
      </c>
      <c r="D23" s="368"/>
      <c r="E23" s="184" t="s">
        <v>542</v>
      </c>
      <c r="F23" s="270" t="s">
        <v>560</v>
      </c>
      <c r="H23" s="179"/>
      <c r="K23" s="185"/>
    </row>
    <row r="24" spans="1:11" ht="15.75" customHeight="1">
      <c r="A24" s="370" t="s">
        <v>27</v>
      </c>
      <c r="B24" s="371"/>
      <c r="C24" s="372" t="s">
        <v>330</v>
      </c>
      <c r="D24" s="373"/>
      <c r="E24" s="186" t="s">
        <v>543</v>
      </c>
      <c r="F24" s="271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45151</v>
      </c>
      <c r="F25" s="190">
        <f>G18-1</f>
        <v>45144</v>
      </c>
      <c r="G25" s="191"/>
      <c r="H25" s="179"/>
      <c r="K25" s="185"/>
    </row>
    <row r="26" spans="1:11" ht="15.75" customHeight="1">
      <c r="A26" s="362" t="s">
        <v>574</v>
      </c>
      <c r="B26" s="363"/>
      <c r="C26" s="192" t="s">
        <v>544</v>
      </c>
      <c r="D26" s="192"/>
      <c r="E26" s="193"/>
      <c r="F26" s="272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6"/>
      <c r="F27" s="275"/>
      <c r="H27" s="199"/>
      <c r="K27" s="194"/>
    </row>
    <row r="28" spans="1:11" ht="15.75" customHeight="1">
      <c r="A28" s="355">
        <v>1</v>
      </c>
      <c r="B28" s="356"/>
      <c r="C28" s="200" t="s">
        <v>546</v>
      </c>
      <c r="D28" s="201"/>
      <c r="E28" s="297"/>
      <c r="F28" s="298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4"/>
      <c r="F29" s="275"/>
      <c r="H29" s="202"/>
      <c r="K29" s="194"/>
    </row>
    <row r="30" spans="1:11" ht="15.75" customHeight="1">
      <c r="A30" s="357">
        <v>1.1000000000000001</v>
      </c>
      <c r="B30" s="358"/>
      <c r="C30" s="207" t="s">
        <v>586</v>
      </c>
      <c r="D30" s="208"/>
      <c r="E30" s="163">
        <f>F34</f>
        <v>69075397383</v>
      </c>
      <c r="F30" s="281">
        <v>68478889848</v>
      </c>
      <c r="G30" s="209"/>
      <c r="H30" s="210"/>
      <c r="I30" s="209"/>
      <c r="J30" s="209"/>
      <c r="K30" s="185"/>
    </row>
    <row r="31" spans="1:11" ht="15.75" customHeight="1">
      <c r="A31" s="360">
        <v>1.2</v>
      </c>
      <c r="B31" s="361"/>
      <c r="C31" s="211" t="s">
        <v>587</v>
      </c>
      <c r="D31" s="212"/>
      <c r="E31" s="260">
        <f>F35</f>
        <v>12962.45</v>
      </c>
      <c r="F31" s="282">
        <v>12938.86</v>
      </c>
      <c r="G31" s="209"/>
      <c r="H31" s="210"/>
      <c r="I31" s="209"/>
      <c r="J31" s="209"/>
      <c r="K31" s="185"/>
    </row>
    <row r="32" spans="1:11" ht="15.75" customHeight="1">
      <c r="A32" s="355">
        <v>2</v>
      </c>
      <c r="B32" s="356"/>
      <c r="C32" s="200" t="s">
        <v>548</v>
      </c>
      <c r="D32" s="201"/>
      <c r="E32" s="261"/>
      <c r="F32" s="283"/>
      <c r="G32" s="209"/>
      <c r="H32" s="21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4"/>
      <c r="G33" s="209"/>
      <c r="H33" s="210"/>
      <c r="I33" s="209"/>
      <c r="J33" s="209"/>
      <c r="K33" s="185"/>
    </row>
    <row r="34" spans="1:11" ht="15.75" customHeight="1">
      <c r="A34" s="357">
        <v>2.1</v>
      </c>
      <c r="B34" s="358"/>
      <c r="C34" s="207" t="s">
        <v>588</v>
      </c>
      <c r="D34" s="208"/>
      <c r="E34" s="281">
        <v>68734656842</v>
      </c>
      <c r="F34" s="281">
        <v>69075397383</v>
      </c>
      <c r="G34" s="209"/>
      <c r="H34" s="210"/>
      <c r="I34" s="209"/>
      <c r="J34" s="209"/>
      <c r="K34" s="215"/>
    </row>
    <row r="35" spans="1:11" ht="15.75" customHeight="1">
      <c r="A35" s="360">
        <v>2.2000000000000002</v>
      </c>
      <c r="B35" s="361"/>
      <c r="C35" s="216" t="s">
        <v>589</v>
      </c>
      <c r="D35" s="206"/>
      <c r="E35" s="282">
        <v>12823.62</v>
      </c>
      <c r="F35" s="282">
        <v>12962.45</v>
      </c>
      <c r="G35" s="209"/>
      <c r="H35" s="210"/>
      <c r="I35" s="209"/>
      <c r="J35" s="209"/>
    </row>
    <row r="36" spans="1:11" ht="15.75" customHeight="1">
      <c r="A36" s="342">
        <v>3</v>
      </c>
      <c r="B36" s="343"/>
      <c r="C36" s="217" t="s">
        <v>577</v>
      </c>
      <c r="D36" s="218"/>
      <c r="E36" s="281"/>
      <c r="F36" s="285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378">
        <f>E34-E30</f>
        <v>-340740541</v>
      </c>
      <c r="F37" s="286">
        <v>596507535</v>
      </c>
      <c r="G37" s="209"/>
      <c r="H37" s="210"/>
      <c r="I37" s="209"/>
      <c r="J37" s="209"/>
    </row>
    <row r="38" spans="1:11" ht="15.75" customHeight="1">
      <c r="A38" s="344">
        <v>3.1</v>
      </c>
      <c r="B38" s="345"/>
      <c r="C38" s="223" t="s">
        <v>550</v>
      </c>
      <c r="D38" s="224"/>
      <c r="E38" s="281"/>
      <c r="F38" s="285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378">
        <f>E37-E41</f>
        <v>-744975006</v>
      </c>
      <c r="F39" s="287">
        <v>127423387</v>
      </c>
      <c r="G39" s="209"/>
      <c r="H39" s="210"/>
      <c r="I39" s="209"/>
      <c r="J39" s="209"/>
    </row>
    <row r="40" spans="1:11" ht="15.75" customHeight="1">
      <c r="A40" s="346">
        <v>3.2</v>
      </c>
      <c r="B40" s="347"/>
      <c r="C40" s="228" t="s">
        <v>585</v>
      </c>
      <c r="D40" s="229"/>
      <c r="E40" s="263"/>
      <c r="F40" s="288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73">
        <v>404234465</v>
      </c>
      <c r="F41" s="286">
        <v>469084148</v>
      </c>
      <c r="G41" s="209"/>
      <c r="H41" s="210"/>
      <c r="I41" s="209"/>
      <c r="J41" s="209"/>
    </row>
    <row r="42" spans="1:11" ht="15.75" customHeight="1">
      <c r="A42" s="346">
        <v>3.3</v>
      </c>
      <c r="B42" s="347"/>
      <c r="C42" s="223" t="s">
        <v>552</v>
      </c>
      <c r="D42" s="224"/>
      <c r="E42" s="264"/>
      <c r="F42" s="289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5"/>
      <c r="F43" s="290"/>
      <c r="G43" s="209"/>
      <c r="H43" s="210"/>
      <c r="I43" s="209"/>
      <c r="J43" s="209"/>
    </row>
    <row r="44" spans="1:11" ht="15.75" customHeight="1">
      <c r="A44" s="342">
        <v>4</v>
      </c>
      <c r="B44" s="348">
        <v>4</v>
      </c>
      <c r="C44" s="233" t="s">
        <v>575</v>
      </c>
      <c r="D44" s="224"/>
      <c r="E44" s="266"/>
      <c r="F44" s="291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7">
        <f>E35/E31-1</f>
        <v>-1.0710166673738364E-2</v>
      </c>
      <c r="F45" s="292">
        <v>1.8231899873712987E-3</v>
      </c>
      <c r="G45" s="304"/>
      <c r="H45" s="210"/>
      <c r="I45" s="209"/>
      <c r="J45" s="209"/>
    </row>
    <row r="46" spans="1:11" ht="15.75" customHeight="1">
      <c r="A46" s="342">
        <v>5</v>
      </c>
      <c r="B46" s="348"/>
      <c r="C46" s="236" t="s">
        <v>554</v>
      </c>
      <c r="D46" s="237"/>
      <c r="E46" s="268"/>
      <c r="F46" s="293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69"/>
      <c r="F47" s="294"/>
      <c r="G47" s="209"/>
      <c r="H47" s="210"/>
      <c r="I47" s="209"/>
      <c r="J47" s="209"/>
    </row>
    <row r="48" spans="1:11" ht="15.75" customHeight="1">
      <c r="A48" s="353">
        <v>5.0999999999999996</v>
      </c>
      <c r="B48" s="354"/>
      <c r="C48" s="240" t="s">
        <v>590</v>
      </c>
      <c r="D48" s="208"/>
      <c r="E48" s="300">
        <v>13043.71</v>
      </c>
      <c r="F48" s="295">
        <v>12964.29</v>
      </c>
      <c r="H48" s="210"/>
      <c r="I48" s="209"/>
      <c r="J48" s="209"/>
    </row>
    <row r="49" spans="1:10" ht="15.75" customHeight="1">
      <c r="A49" s="353">
        <v>5.2</v>
      </c>
      <c r="B49" s="354"/>
      <c r="C49" s="241" t="s">
        <v>591</v>
      </c>
      <c r="D49" s="242"/>
      <c r="E49" s="300">
        <v>9986.9500000000007</v>
      </c>
      <c r="F49" s="295">
        <v>9986.9500000000007</v>
      </c>
      <c r="G49" s="209"/>
      <c r="H49" s="210"/>
      <c r="I49" s="209"/>
      <c r="J49" s="209"/>
    </row>
    <row r="50" spans="1:10" ht="15.75" customHeight="1">
      <c r="A50" s="351">
        <v>6</v>
      </c>
      <c r="B50" s="352"/>
      <c r="C50" s="243" t="s">
        <v>576</v>
      </c>
      <c r="D50" s="244"/>
      <c r="E50" s="276"/>
      <c r="F50" s="277"/>
      <c r="G50" s="209"/>
      <c r="H50" s="210"/>
      <c r="I50" s="209"/>
      <c r="J50" s="209"/>
    </row>
    <row r="51" spans="1:10" ht="15.75" customHeight="1">
      <c r="A51" s="353">
        <v>6.1</v>
      </c>
      <c r="B51" s="354">
        <v>6.1</v>
      </c>
      <c r="C51" s="245" t="s">
        <v>592</v>
      </c>
      <c r="D51" s="246"/>
      <c r="E51" s="278">
        <v>2328.2199999999998</v>
      </c>
      <c r="F51" s="278">
        <v>2328.2199999999998</v>
      </c>
      <c r="G51" s="301"/>
      <c r="H51" s="210"/>
      <c r="I51" s="209"/>
      <c r="J51" s="209"/>
    </row>
    <row r="52" spans="1:10" ht="15.75" customHeight="1">
      <c r="A52" s="353">
        <v>6.2</v>
      </c>
      <c r="B52" s="354"/>
      <c r="C52" s="207" t="s">
        <v>593</v>
      </c>
      <c r="D52" s="240"/>
      <c r="E52" s="302">
        <f>E51*E35</f>
        <v>29856208.556400001</v>
      </c>
      <c r="F52" s="278">
        <v>30179435.338999998</v>
      </c>
      <c r="G52" s="299"/>
      <c r="H52" s="210"/>
      <c r="I52" s="209"/>
      <c r="J52" s="209"/>
    </row>
    <row r="53" spans="1:10" ht="15.75" customHeight="1" thickBot="1">
      <c r="A53" s="349">
        <v>6.2</v>
      </c>
      <c r="B53" s="350">
        <v>6.3</v>
      </c>
      <c r="C53" s="247" t="s">
        <v>581</v>
      </c>
      <c r="D53" s="247"/>
      <c r="E53" s="279">
        <f>E52/E34</f>
        <v>4.3436906399387887E-4</v>
      </c>
      <c r="F53" s="280">
        <v>4.3690570713136997E-4</v>
      </c>
      <c r="G53" s="299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41" t="s">
        <v>557</v>
      </c>
      <c r="F55" s="341"/>
    </row>
    <row r="56" spans="1:10">
      <c r="B56" s="250"/>
      <c r="C56" s="252" t="s">
        <v>594</v>
      </c>
      <c r="D56" s="251"/>
      <c r="E56" s="375" t="s">
        <v>558</v>
      </c>
      <c r="F56" s="341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303"/>
    </row>
    <row r="63" spans="1:10" ht="14.25" customHeight="1">
      <c r="A63" s="254"/>
      <c r="B63" s="254"/>
      <c r="C63" s="252"/>
      <c r="E63" s="376"/>
      <c r="F63" s="376"/>
    </row>
    <row r="64" spans="1:10" ht="14.25" customHeight="1">
      <c r="A64" s="255"/>
      <c r="B64" s="255"/>
      <c r="C64" s="256"/>
      <c r="D64" s="173"/>
      <c r="E64" s="377"/>
      <c r="F64" s="377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9bBbXuHjQRp1dCuiXsklGRsVj2Y=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5R+rFEETOy7AkViso/vTcyLr6rI=</DigestValue>
    </Reference>
  </SignedInfo>
  <SignatureValue>BYpajrb5VJK3lEYHMAzxboofgHINisZIAeyW8WIabHDOmj0abbWDyv7BSF1V9aHuM/eXwGM3jDA7
YDdc8Nj4282ArUCB52RfuKb5IgTuJChyFJRbgLlKSmO9vUi2de0vdtazmQbsMni2h6DBhvXBjffK
Z4D3KHKkemVZhOv9EIU=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X7dCad9oQzzzjpjSNuW2CzO78LE=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ayVJdsfU88YTnAHBmPvR6QFr0yA=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zXf5i/whsBp4viTypfnWqFqNr+U=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sZ3UIPfYZpLJixqXSnALL5a3t1Y=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E3bEhm5u8PLkrjVvzaLhxMXy4lM=</DigestValue>
      </Reference>
      <Reference URI="/xl/worksheets/sheet3.xml?ContentType=application/vnd.openxmlformats-officedocument.spreadsheetml.worksheet+xml">
        <DigestMethod Algorithm="http://www.w3.org/2000/09/xmldsig#sha1"/>
        <DigestValue>ZPkssgKAr8R7MDUp8+3NyZGhHyg=</DigestValue>
      </Reference>
      <Reference URI="/xl/worksheets/sheet4.xml?ContentType=application/vnd.openxmlformats-officedocument.spreadsheetml.worksheet+xml">
        <DigestMethod Algorithm="http://www.w3.org/2000/09/xmldsig#sha1"/>
        <DigestValue>8JJTs98GBVJCRp3wGh7DvaQAI2c=</DigestValue>
      </Reference>
      <Reference URI="/xl/worksheets/sheet5.xml?ContentType=application/vnd.openxmlformats-officedocument.spreadsheetml.worksheet+xml">
        <DigestMethod Algorithm="http://www.w3.org/2000/09/xmldsig#sha1"/>
        <DigestValue>3+fykUt6kQ/7hawCdjd+0+zh1Ng=</DigestValue>
      </Reference>
      <Reference URI="/xl/worksheets/sheet6.xml?ContentType=application/vnd.openxmlformats-officedocument.spreadsheetml.worksheet+xml">
        <DigestMethod Algorithm="http://www.w3.org/2000/09/xmldsig#sha1"/>
        <DigestValue>pmbb561po/UXkLnBa6LmrVVAGCs=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2023-08-14T03:20:06Z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2023-08-14T03:20:06Z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NZvlxkYOhRxQmMmY4MC2yx2G/wo=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hcjgjGZCtYiE/Y+PC2E2f4zbuB4=</DigestValue>
    </Reference>
  </SignedInfo>
  <SignatureValue>Mm3IKvagkYiu6Fp1UKyNDcZMbmjBe9ZMJmkQ0ur2eG+mbKP/q3O2uWEXnjl3Pmw0DnIm6MJEM83I
M+MyYxZV2R74FKlkn+O5byIpyCGHYu4Wk0Rsg0HpJTUPCUjg4KONdt8RwsNzrpk1kMs4OZ8X7OJm
p2v66NHV0DKviEY1Fyg=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X7dCad9oQzzzjpjSNuW2CzO78LE=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ayVJdsfU88YTnAHBmPvR6QFr0yA=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zXf5i/whsBp4viTypfnWqFqNr+U=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sZ3UIPfYZpLJixqXSnALL5a3t1Y=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E3bEhm5u8PLkrjVvzaLhxMXy4lM=</DigestValue>
      </Reference>
      <Reference URI="/xl/worksheets/sheet3.xml?ContentType=application/vnd.openxmlformats-officedocument.spreadsheetml.worksheet+xml">
        <DigestMethod Algorithm="http://www.w3.org/2000/09/xmldsig#sha1"/>
        <DigestValue>ZPkssgKAr8R7MDUp8+3NyZGhHyg=</DigestValue>
      </Reference>
      <Reference URI="/xl/worksheets/sheet4.xml?ContentType=application/vnd.openxmlformats-officedocument.spreadsheetml.worksheet+xml">
        <DigestMethod Algorithm="http://www.w3.org/2000/09/xmldsig#sha1"/>
        <DigestValue>8JJTs98GBVJCRp3wGh7DvaQAI2c=</DigestValue>
      </Reference>
      <Reference URI="/xl/worksheets/sheet5.xml?ContentType=application/vnd.openxmlformats-officedocument.spreadsheetml.worksheet+xml">
        <DigestMethod Algorithm="http://www.w3.org/2000/09/xmldsig#sha1"/>
        <DigestValue>3+fykUt6kQ/7hawCdjd+0+zh1Ng=</DigestValue>
      </Reference>
      <Reference URI="/xl/worksheets/sheet6.xml?ContentType=application/vnd.openxmlformats-officedocument.spreadsheetml.worksheet+xml">
        <DigestMethod Algorithm="http://www.w3.org/2000/09/xmldsig#sha1"/>
        <DigestValue>pmbb561po/UXkLnBa6LmrVVAGCs=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2023-08-14T09:27:58Z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2023-08-14T09:27:58Z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PHAM THU UYEN</cp:lastModifiedBy>
  <cp:lastPrinted>2022-12-19T07:25:09Z</cp:lastPrinted>
  <dcterms:created xsi:type="dcterms:W3CDTF">2014-09-25T08:23:57Z</dcterms:created>
  <dcterms:modified xsi:type="dcterms:W3CDTF">2023-08-14T03:14:56Z</dcterms:modified>
</cp:coreProperties>
</file>