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1" i="27" l="1"/>
  <c r="E45" i="27" s="1"/>
  <c r="E30" i="27"/>
  <c r="E53" i="27" l="1"/>
  <c r="E37" i="27"/>
  <c r="G19" i="27"/>
  <c r="E25" i="27" s="1"/>
  <c r="F25" i="27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<sst xmlns="http://schemas.openxmlformats.org/spreadsheetml/2006/main" count="1388" uniqueCount="597">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</sst>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8" fontId="11" fillId="0" borderId="70" xfId="0" applyNumberFormat="1" applyFont="1" applyBorder="1" applyAlignment="1">
      <alignment horizontal="right"/>
    </xf>
    <xf numFmtId="168" fontId="11" fillId="0" borderId="70" xfId="499" applyFont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170" fontId="173" fillId="0" borderId="19" xfId="64" applyFont="1" applyFill="1" applyBorder="1" applyAlignment="1">
      <alignment wrapText="1"/>
    </xf>
    <xf numFmtId="170" fontId="173" fillId="0" borderId="60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2" zoomScaleNormal="100" workbookViewId="0">
      <selection activeCell="G34" sqref="G34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9" width="9.140625" style="167"/>
    <col min="10" max="10" width="12.28515625" style="167" bestFit="1" customWidth="1"/>
    <col min="11" max="16384" width="9.140625" style="167"/>
  </cols>
  <sheetData>
    <row r="1" spans="1:6" ht="24" customHeight="1">
      <c r="A1" s="366" t="s">
        <v>563</v>
      </c>
      <c r="B1" s="366"/>
      <c r="C1" s="366"/>
      <c r="D1" s="366"/>
      <c r="E1" s="366"/>
      <c r="F1" s="366"/>
    </row>
    <row r="2" spans="1:6" ht="15.75" customHeight="1">
      <c r="A2" s="363" t="s">
        <v>564</v>
      </c>
      <c r="B2" s="363"/>
      <c r="C2" s="363"/>
      <c r="D2" s="363"/>
      <c r="E2" s="363"/>
      <c r="F2" s="363"/>
    </row>
    <row r="3" spans="1:6" ht="19.5" customHeight="1">
      <c r="A3" s="364" t="s">
        <v>584</v>
      </c>
      <c r="B3" s="364"/>
      <c r="C3" s="364"/>
      <c r="D3" s="364"/>
      <c r="E3" s="364"/>
      <c r="F3" s="364"/>
    </row>
    <row r="4" spans="1:6" ht="18" customHeight="1">
      <c r="A4" s="365" t="s">
        <v>565</v>
      </c>
      <c r="B4" s="365"/>
      <c r="C4" s="365"/>
      <c r="D4" s="365"/>
      <c r="E4" s="365"/>
      <c r="F4" s="365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6" t="s">
        <v>566</v>
      </c>
      <c r="B6" s="366"/>
      <c r="C6" s="366"/>
      <c r="D6" s="366"/>
      <c r="E6" s="366"/>
      <c r="F6" s="366"/>
    </row>
    <row r="7" spans="1:6" ht="15.75" customHeight="1">
      <c r="A7" s="366" t="s">
        <v>567</v>
      </c>
      <c r="B7" s="366"/>
      <c r="C7" s="366"/>
      <c r="D7" s="366"/>
      <c r="E7" s="366"/>
      <c r="F7" s="366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07/08/2023 đến 13/08/2023</v>
      </c>
      <c r="G18" s="175">
        <v>45145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07/08/2023 to 13/08/2023</v>
      </c>
      <c r="G19" s="175">
        <f>G18+6</f>
        <v>45151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45152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5">
        <f>D20</f>
        <v>45152</v>
      </c>
      <c r="E21" s="345"/>
      <c r="F21" s="345"/>
      <c r="G21" s="345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54" t="s">
        <v>531</v>
      </c>
      <c r="B23" s="355"/>
      <c r="C23" s="356" t="s">
        <v>541</v>
      </c>
      <c r="D23" s="355"/>
      <c r="E23" s="182" t="s">
        <v>542</v>
      </c>
      <c r="F23" s="262" t="s">
        <v>560</v>
      </c>
    </row>
    <row r="24" spans="1:11" ht="15.75" customHeight="1">
      <c r="A24" s="357" t="s">
        <v>27</v>
      </c>
      <c r="B24" s="358"/>
      <c r="C24" s="359" t="s">
        <v>330</v>
      </c>
      <c r="D24" s="360"/>
      <c r="E24" s="183" t="s">
        <v>543</v>
      </c>
      <c r="F24" s="263" t="s">
        <v>559</v>
      </c>
    </row>
    <row r="25" spans="1:11" ht="15.75" customHeight="1">
      <c r="A25" s="184"/>
      <c r="B25" s="185"/>
      <c r="C25" s="186"/>
      <c r="D25" s="186"/>
      <c r="E25" s="187">
        <f>G19</f>
        <v>45151</v>
      </c>
      <c r="F25" s="295">
        <f>G18-1</f>
        <v>45144</v>
      </c>
      <c r="G25" s="188"/>
    </row>
    <row r="26" spans="1:11" ht="15.75" customHeight="1">
      <c r="A26" s="380" t="s">
        <v>574</v>
      </c>
      <c r="B26" s="381"/>
      <c r="C26" s="189" t="s">
        <v>544</v>
      </c>
      <c r="D26" s="189"/>
      <c r="E26" s="293"/>
      <c r="F26" s="292"/>
    </row>
    <row r="27" spans="1:11" ht="15.75" customHeight="1">
      <c r="A27" s="190"/>
      <c r="B27" s="191"/>
      <c r="C27" s="192" t="s">
        <v>545</v>
      </c>
      <c r="D27" s="193"/>
      <c r="E27" s="294"/>
      <c r="F27" s="291"/>
    </row>
    <row r="28" spans="1:11" ht="15.75" customHeight="1">
      <c r="A28" s="377">
        <v>1</v>
      </c>
      <c r="B28" s="378"/>
      <c r="C28" s="194" t="s">
        <v>546</v>
      </c>
      <c r="D28" s="195"/>
      <c r="E28" s="287"/>
      <c r="F28" s="296"/>
    </row>
    <row r="29" spans="1:11" ht="15.75" customHeight="1">
      <c r="A29" s="196"/>
      <c r="B29" s="197"/>
      <c r="C29" s="198" t="s">
        <v>547</v>
      </c>
      <c r="D29" s="199"/>
      <c r="E29" s="265"/>
      <c r="F29" s="266"/>
    </row>
    <row r="30" spans="1:11" ht="15.75" customHeight="1">
      <c r="A30" s="361">
        <v>1.1000000000000001</v>
      </c>
      <c r="B30" s="362"/>
      <c r="C30" s="200" t="s">
        <v>586</v>
      </c>
      <c r="D30" s="201"/>
      <c r="E30" s="272">
        <f>F34</f>
        <v>62402540419</v>
      </c>
      <c r="F30" s="272">
        <v>59134967185</v>
      </c>
      <c r="G30" s="202"/>
      <c r="J30" s="202"/>
      <c r="K30" s="202"/>
    </row>
    <row r="31" spans="1:11" ht="15.75" customHeight="1">
      <c r="A31" s="352">
        <v>1.2</v>
      </c>
      <c r="B31" s="353"/>
      <c r="C31" s="203" t="s">
        <v>587</v>
      </c>
      <c r="D31" s="204"/>
      <c r="E31" s="303">
        <f>F35</f>
        <v>11335.86</v>
      </c>
      <c r="F31" s="304">
        <v>11328.45</v>
      </c>
      <c r="G31" s="202"/>
      <c r="J31" s="202"/>
      <c r="K31" s="202"/>
    </row>
    <row r="32" spans="1:11" ht="15.75" customHeight="1">
      <c r="A32" s="377">
        <v>2</v>
      </c>
      <c r="B32" s="378"/>
      <c r="C32" s="194" t="s">
        <v>548</v>
      </c>
      <c r="D32" s="195"/>
      <c r="E32" s="251"/>
      <c r="F32" s="274"/>
      <c r="G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5"/>
      <c r="G33" s="202"/>
      <c r="J33" s="202"/>
      <c r="K33" s="202"/>
    </row>
    <row r="34" spans="1:11" ht="15.75" customHeight="1">
      <c r="A34" s="361">
        <v>2.1</v>
      </c>
      <c r="B34" s="362"/>
      <c r="C34" s="200" t="s">
        <v>588</v>
      </c>
      <c r="D34" s="201"/>
      <c r="E34" s="305">
        <v>61875494801</v>
      </c>
      <c r="F34" s="272">
        <v>62402540419</v>
      </c>
      <c r="G34" s="202"/>
      <c r="J34" s="202"/>
      <c r="K34" s="202"/>
    </row>
    <row r="35" spans="1:11" ht="15.75" customHeight="1">
      <c r="A35" s="352">
        <v>2.2000000000000002</v>
      </c>
      <c r="B35" s="353"/>
      <c r="C35" s="207" t="s">
        <v>589</v>
      </c>
      <c r="D35" s="199"/>
      <c r="E35" s="306">
        <v>11215.48</v>
      </c>
      <c r="F35" s="273">
        <v>11335.86</v>
      </c>
      <c r="G35" s="202"/>
      <c r="J35" s="202"/>
      <c r="K35" s="202"/>
    </row>
    <row r="36" spans="1:11" ht="15.75" customHeight="1">
      <c r="A36" s="367">
        <v>3</v>
      </c>
      <c r="B36" s="368"/>
      <c r="C36" s="208" t="s">
        <v>577</v>
      </c>
      <c r="D36" s="209"/>
      <c r="E36" s="253"/>
      <c r="F36" s="276"/>
      <c r="G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264">
        <f>E34-E30</f>
        <v>-527045618</v>
      </c>
      <c r="F37" s="277">
        <v>3267573234</v>
      </c>
      <c r="G37" s="202"/>
      <c r="J37" s="202"/>
      <c r="K37" s="202"/>
    </row>
    <row r="38" spans="1:11" ht="15.75" customHeight="1">
      <c r="A38" s="369">
        <v>3.1</v>
      </c>
      <c r="B38" s="370"/>
      <c r="C38" s="214" t="s">
        <v>550</v>
      </c>
      <c r="D38" s="215"/>
      <c r="E38" s="253"/>
      <c r="F38" s="276"/>
      <c r="G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254">
        <v>-662516306</v>
      </c>
      <c r="F39" s="278">
        <v>44874855</v>
      </c>
      <c r="G39" s="202"/>
      <c r="J39" s="202"/>
      <c r="K39" s="202"/>
    </row>
    <row r="40" spans="1:11" ht="15.75" customHeight="1">
      <c r="A40" s="350">
        <v>3.2</v>
      </c>
      <c r="B40" s="351"/>
      <c r="C40" s="219" t="s">
        <v>585</v>
      </c>
      <c r="D40" s="220"/>
      <c r="E40" s="255"/>
      <c r="F40" s="279"/>
      <c r="G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7">
        <v>135470688</v>
      </c>
      <c r="F41" s="277">
        <v>3222698379</v>
      </c>
      <c r="G41" s="202"/>
      <c r="J41" s="202"/>
      <c r="K41" s="202"/>
    </row>
    <row r="42" spans="1:11" ht="15.75" customHeight="1">
      <c r="A42" s="350">
        <v>3.3</v>
      </c>
      <c r="B42" s="351"/>
      <c r="C42" s="214" t="s">
        <v>552</v>
      </c>
      <c r="D42" s="215"/>
      <c r="E42" s="256"/>
      <c r="F42" s="280"/>
      <c r="G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7"/>
      <c r="F43" s="281"/>
      <c r="G43" s="202"/>
      <c r="J43" s="202"/>
      <c r="K43" s="202"/>
    </row>
    <row r="44" spans="1:11" ht="15.75" customHeight="1">
      <c r="A44" s="297">
        <v>4</v>
      </c>
      <c r="B44" s="298">
        <v>4</v>
      </c>
      <c r="C44" s="224" t="s">
        <v>575</v>
      </c>
      <c r="D44" s="215"/>
      <c r="E44" s="258"/>
      <c r="F44" s="282"/>
      <c r="G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9">
        <f>E35/E31-1</f>
        <v>-1.0619397204976178E-2</v>
      </c>
      <c r="F45" s="283">
        <v>6.5410537187338136E-4</v>
      </c>
      <c r="G45" s="202"/>
      <c r="J45" s="202"/>
      <c r="K45" s="202"/>
    </row>
    <row r="46" spans="1:11" ht="15.75" customHeight="1">
      <c r="A46" s="371">
        <v>5</v>
      </c>
      <c r="B46" s="372"/>
      <c r="C46" s="227" t="s">
        <v>554</v>
      </c>
      <c r="D46" s="228"/>
      <c r="E46" s="260"/>
      <c r="F46" s="284"/>
      <c r="G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1"/>
      <c r="F47" s="285"/>
      <c r="G47" s="202"/>
      <c r="J47" s="202"/>
      <c r="K47" s="202"/>
    </row>
    <row r="48" spans="1:11" ht="15.75" customHeight="1">
      <c r="A48" s="375">
        <v>5.0999999999999996</v>
      </c>
      <c r="B48" s="376"/>
      <c r="C48" s="231" t="s">
        <v>590</v>
      </c>
      <c r="D48" s="201"/>
      <c r="E48" s="308">
        <v>11358.92</v>
      </c>
      <c r="F48" s="286">
        <v>11335.86</v>
      </c>
      <c r="G48" s="202"/>
      <c r="J48" s="202"/>
      <c r="K48" s="202"/>
    </row>
    <row r="49" spans="1:11" ht="15.75" customHeight="1">
      <c r="A49" s="375">
        <v>5.2</v>
      </c>
      <c r="B49" s="376"/>
      <c r="C49" s="232" t="s">
        <v>591</v>
      </c>
      <c r="D49" s="233"/>
      <c r="E49" s="309">
        <v>9261.1200000000008</v>
      </c>
      <c r="F49" s="286">
        <v>9261.1200000000008</v>
      </c>
      <c r="G49" s="202"/>
      <c r="J49" s="202"/>
      <c r="K49" s="202"/>
    </row>
    <row r="50" spans="1:11" ht="15.75" customHeight="1">
      <c r="A50" s="373">
        <v>6</v>
      </c>
      <c r="B50" s="374"/>
      <c r="C50" s="234" t="s">
        <v>576</v>
      </c>
      <c r="D50" s="235"/>
      <c r="E50" s="267"/>
      <c r="F50" s="268"/>
      <c r="G50" s="202"/>
      <c r="J50" s="202"/>
      <c r="K50" s="202"/>
    </row>
    <row r="51" spans="1:11" ht="15.75" customHeight="1">
      <c r="A51" s="301">
        <v>6.1</v>
      </c>
      <c r="B51" s="302">
        <v>6.1</v>
      </c>
      <c r="C51" s="236" t="s">
        <v>592</v>
      </c>
      <c r="D51" s="237"/>
      <c r="E51" s="269">
        <v>1846.44</v>
      </c>
      <c r="F51" s="269">
        <v>1846.44</v>
      </c>
      <c r="G51" s="289"/>
      <c r="J51" s="202"/>
      <c r="K51" s="202"/>
    </row>
    <row r="52" spans="1:11" ht="15.75" customHeight="1">
      <c r="A52" s="375">
        <v>6.2</v>
      </c>
      <c r="B52" s="376"/>
      <c r="C52" s="200" t="s">
        <v>593</v>
      </c>
      <c r="D52" s="231"/>
      <c r="E52" s="290">
        <f>E51*E35</f>
        <v>20708710.891199999</v>
      </c>
      <c r="F52" s="269">
        <v>20930985.338400003</v>
      </c>
      <c r="G52" s="288"/>
      <c r="J52" s="202"/>
      <c r="K52" s="202"/>
    </row>
    <row r="53" spans="1:11" ht="15.75" customHeight="1" thickBot="1">
      <c r="A53" s="299">
        <v>6.2</v>
      </c>
      <c r="B53" s="300">
        <v>6.3</v>
      </c>
      <c r="C53" s="238" t="s">
        <v>581</v>
      </c>
      <c r="D53" s="238"/>
      <c r="E53" s="270">
        <f>E52/E34</f>
        <v>3.3468356023336909E-4</v>
      </c>
      <c r="F53" s="271">
        <v>3.3541880182857178E-4</v>
      </c>
      <c r="G53" s="288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</row>
    <row r="55" spans="1:11">
      <c r="B55" s="241"/>
      <c r="C55" s="242" t="s">
        <v>556</v>
      </c>
      <c r="D55" s="242"/>
      <c r="E55" s="347" t="s">
        <v>557</v>
      </c>
      <c r="F55" s="347"/>
    </row>
    <row r="56" spans="1:11">
      <c r="B56" s="241"/>
      <c r="C56" s="243" t="s">
        <v>594</v>
      </c>
      <c r="D56" s="242"/>
      <c r="E56" s="346" t="s">
        <v>558</v>
      </c>
      <c r="F56" s="347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8"/>
      <c r="F63" s="348"/>
    </row>
    <row r="64" spans="1:11" ht="14.25" customHeight="1">
      <c r="A64" s="246"/>
      <c r="B64" s="246"/>
      <c r="C64" s="247"/>
      <c r="D64" s="172"/>
      <c r="E64" s="349"/>
      <c r="F64" s="349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MpZXZhgzSSiUMB79/HzluUv0K54=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3EzytInssKMVF4eE5iiBo/p8Wfc=</DigestValue>
    </Reference>
  </SignedInfo>
  <SignatureValue>bIcM/mcy017pEDa85lX401+GOAnlJem33qtwIGT6yUc6qv8GHfjwooEIFnMFRO45WOb8KWJwln99
gnQ9DPuZRN2daJrbEfULGb5LEYkFu56nE4OD+ghfDHqxPApBuSf4Xh59mhAaLfRsTNeFVEJN2CtV
O5uzMMH7zx/UEd61650=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8ZIUoG4exE+sI+dqXO1tBvTYEPo=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9GNgjWWF7E+w/lW+acvk/KUgbRQ=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Mpo/nUy+FrTPgzXSII350c+7+qg=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4LIFHvB+6eYBfPJeif+ORujsEKc=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HPXA/kk/p43xCDw9Z8Pl0XWSiQw=</DigestValue>
      </Reference>
      <Reference URI="/xl/worksheets/sheet3.xml?ContentType=application/vnd.openxmlformats-officedocument.spreadsheetml.worksheet+xml">
        <DigestMethod Algorithm="http://www.w3.org/2000/09/xmldsig#sha1"/>
        <DigestValue>dEwD867bJQExOM6D/5XrjNimTbk=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f2qE4EN1Q1AnbKNxbxELBt5wCTs=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2023-08-14T03:21:37Z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2023-08-14T03:21:37Z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YWv1QIzm86ojNYtF5VsGhIwDY1M=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zJPnmUbAfzmDl9H/Jp9qvwkp5Fo=</DigestValue>
    </Reference>
  </SignedInfo>
  <SignatureValue>XqrOsKEwoqLo1cEsT2vo63hQ1ilnV6GjfnhDoY6nl2UHMyIONDtSWahwyi2lqgOV/9pVAkuYPHAi
LSuWkBM0MUNFdbRkUdEPsLb121Gq21jkRK9Dmc92kv6qj3QcLgDm0HbnEup2aSHLDLM2RAXtOH9S
yMczD4gYn1Lr7H2rE2U=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8ZIUoG4exE+sI+dqXO1tBvTYEPo=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9GNgjWWF7E+w/lW+acvk/KUgbRQ=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Mpo/nUy+FrTPgzXSII350c+7+qg=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4LIFHvB+6eYBfPJeif+ORujsEKc=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HPXA/kk/p43xCDw9Z8Pl0XWSiQw=</DigestValue>
      </Reference>
      <Reference URI="/xl/worksheets/sheet3.xml?ContentType=application/vnd.openxmlformats-officedocument.spreadsheetml.worksheet+xml">
        <DigestMethod Algorithm="http://www.w3.org/2000/09/xmldsig#sha1"/>
        <DigestValue>dEwD867bJQExOM6D/5XrjNimTbk=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f2qE4EN1Q1AnbKNxbxELBt5wCTs=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2023-08-14T09:28:19Z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2023-08-14T09:28:19Z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DAO THI NGOC ANH</cp:lastModifiedBy>
  <cp:lastPrinted>2023-03-22T02:50:55Z</cp:lastPrinted>
  <dcterms:created xsi:type="dcterms:W3CDTF">2014-09-25T08:23:57Z</dcterms:created>
  <dcterms:modified xsi:type="dcterms:W3CDTF">2023-08-14T02:53:32Z</dcterms:modified>
</cp:coreProperties>
</file>