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7" i="27" l="1"/>
  <c r="E39" i="27"/>
  <c r="E30" i="27"/>
  <c r="G18" i="27"/>
  <c r="E52" i="27" l="1"/>
  <c r="E53" i="27" l="1"/>
  <c r="E31" i="27"/>
  <c r="E45" i="27" s="1"/>
  <c r="G19" i="27" l="1"/>
  <c r="E25" i="27" s="1"/>
  <c r="D20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<sst xmlns="http://schemas.openxmlformats.org/spreadsheetml/2006/main" count="1388" uniqueCount="597">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</sst>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34" zoomScaleNormal="100" workbookViewId="0">
      <selection activeCell="I44" sqref="I44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str">
        <f>"Từ ngày "&amp;TEXT(G18,"dd/mm/yyyy")&amp;" đến "&amp;TEXT(G19,"dd/mm/yyyy")</f>
        <v>Từ ngày 21/08/2023 đến 27/08/2023</v>
      </c>
      <c r="G18" s="176">
        <f>F25+1</f>
        <v>45159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21/08/2023 to 27/08/2023</v>
      </c>
      <c r="G19" s="176">
        <f>+G18+6</f>
        <v>45165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45166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45166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45165</v>
      </c>
      <c r="F25" s="191">
        <v>45158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f>F34</f>
        <v>79787074742</v>
      </c>
      <c r="F30" s="284">
        <v>78396399891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1">
        <f>F35</f>
        <v>12985.26</v>
      </c>
      <c r="F31" s="285">
        <v>12878.31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80757872606</v>
      </c>
      <c r="F34" s="284">
        <v>79787074742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1">
        <v>13066.96</v>
      </c>
      <c r="F35" s="285">
        <v>12985.26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970797864</v>
      </c>
      <c r="F37" s="289">
        <v>1390674851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502898103</v>
      </c>
      <c r="F39" s="290">
        <v>653321357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467899761</v>
      </c>
      <c r="F41" s="289">
        <v>737353494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6.2917492603151715E-3</v>
      </c>
      <c r="F45" s="295">
        <v>8.3046610929540243E-3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304">
        <v>13066.96</v>
      </c>
      <c r="F48" s="299">
        <v>12986.32</v>
      </c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594</v>
      </c>
      <c r="D51" s="247"/>
      <c r="E51" s="281">
        <v>24130.52</v>
      </c>
      <c r="F51" s="281">
        <v>24130.52</v>
      </c>
      <c r="G51" s="305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306">
        <f>+E51*E35</f>
        <v>315312539.61919999</v>
      </c>
      <c r="F52" s="281">
        <v>313341076.13520002</v>
      </c>
      <c r="G52" s="303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583</v>
      </c>
      <c r="D53" s="248"/>
      <c r="E53" s="282">
        <f>ROUND(+E52/E34,4)</f>
        <v>3.8999999999999998E-3</v>
      </c>
      <c r="F53" s="283">
        <v>3.8999999999999998E-3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KzE0+CDMeyyAttPz5Vj6Esa6I8U=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vunl3aB6ctTjQ5z2tAmO6rfcjts=</DigestValue>
    </Reference>
  </SignedInfo>
  <SignatureValue>gJ58PjMtlxJBPL5O6/drCojOKngLqQGq6t48qv+MIBsLIh2UkDJJgB86zfWYprPqAoRypZvIrl32
3MQOKQpYu8jY+Mtc35BQfUjL3izAHaVAiqFOQpwyZtsITmy0H0PuqM2vahylmPbvA9FjwH7hHzFe
16tdU68s4ifz89GVC44=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WdL+Jb08E2IEwK1EkEkFFac2h3o=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Fq5Wz6b/Tu3loI7IVJuhzrzCBrc=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VgEEiwx3pr9KT5yxyLLeEIJxIBQ=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2023-08-28T06:48:32Z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2023-08-28T06:48:32Z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1xId+EcVEHemeoJZ7RgXhf89cgM=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34NHr/C/utgfWO6+8P9D2AC6hBM=</DigestValue>
    </Reference>
  </SignedInfo>
  <SignatureValue>IL328zUX7r2JrENzoNzl7v5dsQIE+HWqUn8ahAxHh+h+3r+yqd6NZyWTgF25EWXthIqm+pUGix8k
f3UbWoCmnYWzTTtdz5kD+RB0l/MH4WhMRXPOp6LHetk99lM3+voLCd2S4oxbZ3Ccuh0gS6Sf8ROh
wVv6C/MtMmx95lyR3Mw=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WdL+Jb08E2IEwK1EkEkFFac2h3o=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Fq5Wz6b/Tu3loI7IVJuhzrzCBrc=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VgEEiwx3pr9KT5yxyLLeEIJxIBQ=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2023-08-28T11:00:39Z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2023-08-28T11:00:39Z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Vinh</cp:lastModifiedBy>
  <cp:lastPrinted>2022-11-28T09:53:44Z</cp:lastPrinted>
  <dcterms:created xsi:type="dcterms:W3CDTF">2014-09-25T08:23:57Z</dcterms:created>
  <dcterms:modified xsi:type="dcterms:W3CDTF">2023-08-28T04:24:18Z</dcterms:modified>
</cp:coreProperties>
</file>