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3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7" i="27"/>
  <c r="E39" i="27"/>
  <c r="F25" i="27" l="1"/>
  <c r="E31" i="27" l="1"/>
  <c r="E30" i="27"/>
  <c r="G19" i="27"/>
  <c r="D20" i="27" s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D19" i="27" l="1"/>
  <c r="D18" i="27"/>
  <c r="E25" i="27"/>
  <c r="D21" i="27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<sst xmlns="http://schemas.openxmlformats.org/spreadsheetml/2006/main" count="1388" uniqueCount="597">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</sst>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5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48" fillId="0" borderId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6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0" fontId="118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2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3" fontId="118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5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86" fontId="3" fillId="0" borderId="0" applyFill="0" applyBorder="0" applyAlignment="0"/>
    <xf numFmtId="0" fontId="121" fillId="0" borderId="0"/>
    <xf numFmtId="1" fontId="122" fillId="0" borderId="18" applyBorder="0"/>
    <xf numFmtId="164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0" fontId="126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7" fillId="0" borderId="0" applyNumberFormat="0" applyAlignment="0">
      <alignment horizontal="left"/>
    </xf>
    <xf numFmtId="197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199" fontId="131" fillId="0" borderId="0">
      <protection locked="0"/>
    </xf>
    <xf numFmtId="199" fontId="131" fillId="0" borderId="0">
      <protection locked="0"/>
    </xf>
    <xf numFmtId="10" fontId="128" fillId="23" borderId="19" applyNumberFormat="0" applyBorder="0" applyAlignment="0" applyProtection="0"/>
    <xf numFmtId="186" fontId="132" fillId="70" borderId="0"/>
    <xf numFmtId="186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0" fontId="134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5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5" fontId="140" fillId="0" borderId="0"/>
    <xf numFmtId="0" fontId="139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0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1" fontId="126" fillId="0" borderId="32">
      <alignment horizontal="right" vertical="center"/>
    </xf>
    <xf numFmtId="212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3" fontId="126" fillId="0" borderId="0"/>
    <xf numFmtId="213" fontId="126" fillId="0" borderId="19"/>
    <xf numFmtId="0" fontId="145" fillId="72" borderId="19">
      <alignment horizontal="left" vertical="center"/>
    </xf>
    <xf numFmtId="5" fontId="146" fillId="0" borderId="16">
      <alignment horizontal="left" vertical="top"/>
    </xf>
    <xf numFmtId="5" fontId="116" fillId="0" borderId="37">
      <alignment horizontal="left" vertical="top"/>
    </xf>
    <xf numFmtId="0" fontId="147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8" fillId="0" borderId="0">
      <alignment vertical="center"/>
    </xf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6" fillId="0" borderId="0"/>
    <xf numFmtId="201" fontId="113" fillId="0" borderId="0" applyFont="0" applyFill="0" applyBorder="0" applyAlignment="0" applyProtection="0"/>
    <xf numFmtId="218" fontId="115" fillId="0" borderId="0" applyFont="0" applyFill="0" applyBorder="0" applyAlignment="0" applyProtection="0"/>
    <xf numFmtId="202" fontId="11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3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6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6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6" fontId="5" fillId="22" borderId="19" xfId="87" applyFont="1" applyFill="1" applyBorder="1" applyProtection="1">
      <protection locked="0"/>
    </xf>
    <xf numFmtId="166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6" fontId="5" fillId="28" borderId="22" xfId="87" applyFont="1" applyFill="1" applyBorder="1" applyAlignment="1" applyProtection="1">
      <alignment horizontal="center" vertical="center" wrapText="1"/>
      <protection locked="0"/>
    </xf>
    <xf numFmtId="166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6" fontId="3" fillId="28" borderId="25" xfId="87" applyFont="1" applyFill="1" applyBorder="1" applyAlignment="1" applyProtection="1">
      <alignment vertical="center"/>
      <protection locked="0"/>
    </xf>
    <xf numFmtId="166" fontId="3" fillId="28" borderId="26" xfId="87" applyFont="1" applyFill="1" applyBorder="1" applyAlignment="1" applyProtection="1">
      <alignment vertical="center"/>
      <protection locked="0"/>
    </xf>
    <xf numFmtId="166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6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6" fontId="55" fillId="0" borderId="0" xfId="64" applyFont="1"/>
    <xf numFmtId="0" fontId="55" fillId="0" borderId="0" xfId="0" applyFont="1" applyAlignment="1">
      <alignment vertical="center"/>
    </xf>
    <xf numFmtId="166" fontId="55" fillId="0" borderId="0" xfId="64" applyFont="1" applyAlignment="1">
      <alignment vertical="center"/>
    </xf>
    <xf numFmtId="166" fontId="55" fillId="0" borderId="0" xfId="64" applyFont="1" applyAlignment="1" applyProtection="1">
      <alignment vertical="center"/>
      <protection locked="0"/>
    </xf>
    <xf numFmtId="166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6" fontId="55" fillId="30" borderId="0" xfId="64" applyFont="1" applyFill="1" applyAlignment="1">
      <alignment vertical="center"/>
    </xf>
    <xf numFmtId="166" fontId="55" fillId="30" borderId="0" xfId="0" applyNumberFormat="1" applyFont="1" applyFill="1" applyAlignment="1">
      <alignment vertical="center"/>
    </xf>
    <xf numFmtId="166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6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6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6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6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6" fontId="3" fillId="0" borderId="16" xfId="88" applyFont="1" applyFill="1" applyBorder="1" applyAlignment="1" applyProtection="1">
      <alignment horizontal="center" vertical="center"/>
      <protection locked="0"/>
    </xf>
    <xf numFmtId="166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6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50" fillId="0" borderId="0" xfId="64" applyFont="1" applyAlignment="1"/>
    <xf numFmtId="166" fontId="63" fillId="0" borderId="0" xfId="64" applyFont="1"/>
    <xf numFmtId="166" fontId="64" fillId="0" borderId="0" xfId="64" applyFont="1" applyAlignment="1"/>
    <xf numFmtId="166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6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166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6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6" fontId="11" fillId="0" borderId="45" xfId="64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6" fontId="11" fillId="0" borderId="60" xfId="64" applyFont="1" applyFill="1" applyBorder="1" applyAlignment="1"/>
    <xf numFmtId="166" fontId="11" fillId="0" borderId="60" xfId="64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6" fontId="48" fillId="0" borderId="0" xfId="64" applyFont="1" applyFill="1"/>
    <xf numFmtId="166" fontId="11" fillId="0" borderId="19" xfId="64" applyFont="1" applyFill="1" applyBorder="1" applyAlignment="1">
      <alignment wrapText="1"/>
    </xf>
    <xf numFmtId="219" fontId="48" fillId="0" borderId="0" xfId="0" applyNumberFormat="1" applyFont="1"/>
    <xf numFmtId="43" fontId="11" fillId="0" borderId="70" xfId="65" applyNumberFormat="1" applyFont="1" applyFill="1" applyBorder="1" applyAlignment="1"/>
    <xf numFmtId="43" fontId="11" fillId="0" borderId="19" xfId="65" applyNumberFormat="1" applyFont="1" applyFill="1" applyBorder="1" applyAlignment="1"/>
    <xf numFmtId="167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6" fontId="55" fillId="0" borderId="0" xfId="64" applyFont="1" applyAlignment="1">
      <alignment horizontal="center" vertical="center"/>
    </xf>
    <xf numFmtId="166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6" fontId="55" fillId="38" borderId="0" xfId="69" applyFont="1" applyFill="1" applyAlignment="1" applyProtection="1">
      <alignment horizontal="center"/>
      <protection locked="0"/>
    </xf>
    <xf numFmtId="166" fontId="55" fillId="32" borderId="0" xfId="64" applyFont="1" applyFill="1" applyAlignment="1" applyProtection="1">
      <alignment horizontal="center" vertical="center"/>
      <protection locked="0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6" fontId="3" fillId="22" borderId="32" xfId="87" applyFont="1" applyFill="1" applyBorder="1" applyAlignment="1" applyProtection="1">
      <alignment horizontal="center"/>
      <protection locked="0"/>
    </xf>
    <xf numFmtId="166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25" zoomScaleNormal="100" workbookViewId="0">
      <selection activeCell="E48" sqref="E48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584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82" t="s">
        <v>572</v>
      </c>
      <c r="B18" s="382"/>
      <c r="C18" s="382"/>
      <c r="D18" s="161" t="str">
        <f>"Từ ngày "&amp;TEXT(G18,"dd/mm/yyyy")&amp;" đến "&amp;TEXT(G19,"dd/mm/yyyy")</f>
        <v>Từ ngày 26/06/2023 đến 02/07/2023</v>
      </c>
      <c r="G18" s="176">
        <v>45103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26/06/2023 to 02/07/2023</v>
      </c>
      <c r="G19" s="176">
        <f>+G18+6</f>
        <v>45109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45110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0">
        <f>D20</f>
        <v>45110</v>
      </c>
      <c r="E21" s="370"/>
      <c r="F21" s="370"/>
      <c r="G21" s="370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61" t="s">
        <v>531</v>
      </c>
      <c r="B23" s="362"/>
      <c r="C23" s="363" t="s">
        <v>541</v>
      </c>
      <c r="D23" s="362"/>
      <c r="E23" s="184" t="s">
        <v>542</v>
      </c>
      <c r="F23" s="272" t="s">
        <v>560</v>
      </c>
      <c r="H23" s="179"/>
      <c r="K23" s="185"/>
    </row>
    <row r="24" spans="1:11" ht="15.75" customHeight="1">
      <c r="A24" s="364" t="s">
        <v>27</v>
      </c>
      <c r="B24" s="365"/>
      <c r="C24" s="366" t="s">
        <v>330</v>
      </c>
      <c r="D24" s="367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45109</v>
      </c>
      <c r="F25" s="191">
        <f>+G18-1</f>
        <v>45102</v>
      </c>
      <c r="G25" s="192"/>
      <c r="H25" s="179"/>
      <c r="K25" s="185"/>
    </row>
    <row r="26" spans="1:11" ht="15.75" customHeight="1">
      <c r="A26" s="355" t="s">
        <v>574</v>
      </c>
      <c r="B26" s="356"/>
      <c r="C26" s="193" t="s">
        <v>544</v>
      </c>
      <c r="D26" s="193"/>
      <c r="E26" s="194"/>
      <c r="F26" s="274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9"/>
      <c r="F27" s="277"/>
      <c r="H27" s="200"/>
      <c r="K27" s="195"/>
    </row>
    <row r="28" spans="1:11" ht="15.75" customHeight="1">
      <c r="A28" s="353">
        <v>1</v>
      </c>
      <c r="B28" s="354"/>
      <c r="C28" s="201" t="s">
        <v>546</v>
      </c>
      <c r="D28" s="202"/>
      <c r="E28" s="300"/>
      <c r="F28" s="301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6"/>
      <c r="F29" s="277"/>
      <c r="H29" s="203"/>
      <c r="K29" s="195"/>
    </row>
    <row r="30" spans="1:11" ht="15.75" customHeight="1">
      <c r="A30" s="368">
        <v>1.1000000000000001</v>
      </c>
      <c r="B30" s="369"/>
      <c r="C30" s="208" t="s">
        <v>586</v>
      </c>
      <c r="D30" s="209"/>
      <c r="E30" s="163">
        <f>F34</f>
        <v>57827440013</v>
      </c>
      <c r="F30" s="284">
        <v>56871295158</v>
      </c>
      <c r="G30" s="210"/>
      <c r="H30" s="211"/>
      <c r="I30" s="210"/>
      <c r="J30" s="210"/>
      <c r="K30" s="185"/>
    </row>
    <row r="31" spans="1:11" ht="15.75" customHeight="1">
      <c r="A31" s="351">
        <v>1.2</v>
      </c>
      <c r="B31" s="352"/>
      <c r="C31" s="212" t="s">
        <v>587</v>
      </c>
      <c r="D31" s="213"/>
      <c r="E31" s="261">
        <f>F35</f>
        <v>10736.33</v>
      </c>
      <c r="F31" s="285">
        <v>10577.08</v>
      </c>
      <c r="G31" s="210"/>
      <c r="H31" s="211"/>
      <c r="I31" s="210"/>
      <c r="J31" s="210"/>
      <c r="K31" s="185"/>
    </row>
    <row r="32" spans="1:11" ht="15.75" customHeight="1">
      <c r="A32" s="353">
        <v>2</v>
      </c>
      <c r="B32" s="354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68">
        <v>2.1</v>
      </c>
      <c r="B34" s="369"/>
      <c r="C34" s="208" t="s">
        <v>588</v>
      </c>
      <c r="D34" s="209"/>
      <c r="E34" s="163">
        <v>57024842502</v>
      </c>
      <c r="F34" s="284">
        <v>57827440013</v>
      </c>
      <c r="G34" s="210"/>
      <c r="H34" s="211"/>
      <c r="I34" s="210"/>
      <c r="J34" s="210"/>
      <c r="K34" s="216"/>
    </row>
    <row r="35" spans="1:11" ht="15.75" customHeight="1">
      <c r="A35" s="351">
        <v>2.2000000000000002</v>
      </c>
      <c r="B35" s="352"/>
      <c r="C35" s="217" t="s">
        <v>589</v>
      </c>
      <c r="D35" s="207"/>
      <c r="E35" s="261">
        <v>10547.41</v>
      </c>
      <c r="F35" s="285">
        <v>10736.33</v>
      </c>
      <c r="G35" s="210"/>
      <c r="H35" s="211"/>
      <c r="I35" s="210"/>
      <c r="J35" s="210"/>
    </row>
    <row r="36" spans="1:11" ht="15.75" customHeight="1">
      <c r="A36" s="371">
        <v>3</v>
      </c>
      <c r="B36" s="372"/>
      <c r="C36" s="218" t="s">
        <v>577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5">
        <f>E34-E30</f>
        <v>-802597511</v>
      </c>
      <c r="F37" s="289">
        <v>956144855</v>
      </c>
      <c r="G37" s="210"/>
      <c r="H37" s="211"/>
      <c r="I37" s="210"/>
      <c r="J37" s="210"/>
    </row>
    <row r="38" spans="1:11" ht="15.75" customHeight="1">
      <c r="A38" s="373">
        <v>3.1</v>
      </c>
      <c r="B38" s="374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-1020849023</v>
      </c>
      <c r="F39" s="290">
        <v>856973722</v>
      </c>
      <c r="G39" s="210"/>
      <c r="H39" s="211"/>
      <c r="I39" s="210"/>
      <c r="J39" s="210"/>
    </row>
    <row r="40" spans="1:11" ht="15.75" customHeight="1">
      <c r="A40" s="349">
        <v>3.2</v>
      </c>
      <c r="B40" s="350"/>
      <c r="C40" s="229" t="s">
        <v>585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275">
        <v>218251512</v>
      </c>
      <c r="F41" s="289">
        <v>99171133</v>
      </c>
      <c r="G41" s="210"/>
      <c r="H41" s="307"/>
      <c r="I41" s="210"/>
      <c r="J41" s="210"/>
    </row>
    <row r="42" spans="1:11" ht="15.75" customHeight="1">
      <c r="A42" s="349">
        <v>3.3</v>
      </c>
      <c r="B42" s="350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71">
        <v>4</v>
      </c>
      <c r="B44" s="375">
        <v>4</v>
      </c>
      <c r="C44" s="234" t="s">
        <v>575</v>
      </c>
      <c r="D44" s="225"/>
      <c r="E44" s="308"/>
      <c r="F44" s="309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69">
        <f>E35/E31-1</f>
        <v>-1.7596329471989081E-2</v>
      </c>
      <c r="F45" s="294">
        <v>1.5056140257991846E-2</v>
      </c>
      <c r="G45" s="200"/>
      <c r="H45" s="211"/>
      <c r="I45" s="210"/>
      <c r="J45" s="210"/>
    </row>
    <row r="46" spans="1:11" ht="15.75" customHeight="1">
      <c r="A46" s="371">
        <v>5</v>
      </c>
      <c r="B46" s="375"/>
      <c r="C46" s="237" t="s">
        <v>554</v>
      </c>
      <c r="D46" s="238"/>
      <c r="E46" s="270"/>
      <c r="F46" s="295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1"/>
      <c r="F47" s="296"/>
      <c r="G47" s="210"/>
      <c r="H47" s="211"/>
      <c r="I47" s="210"/>
      <c r="J47" s="210"/>
    </row>
    <row r="48" spans="1:11" ht="15.75" customHeight="1">
      <c r="A48" s="380">
        <v>5.0999999999999996</v>
      </c>
      <c r="B48" s="381"/>
      <c r="C48" s="241" t="s">
        <v>590</v>
      </c>
      <c r="D48" s="209"/>
      <c r="E48" s="303">
        <v>10745.59</v>
      </c>
      <c r="F48" s="297">
        <v>10736.33</v>
      </c>
      <c r="G48" s="210"/>
      <c r="H48" s="211"/>
      <c r="I48" s="210"/>
      <c r="J48" s="210"/>
    </row>
    <row r="49" spans="1:10" ht="15.75" customHeight="1">
      <c r="A49" s="380">
        <v>5.2</v>
      </c>
      <c r="B49" s="381"/>
      <c r="C49" s="242" t="s">
        <v>591</v>
      </c>
      <c r="D49" s="243"/>
      <c r="E49" s="303">
        <v>9071.6299999999992</v>
      </c>
      <c r="F49" s="298">
        <v>9071.6299999999992</v>
      </c>
      <c r="G49" s="210"/>
      <c r="H49" s="211"/>
      <c r="I49" s="210"/>
      <c r="J49" s="210"/>
    </row>
    <row r="50" spans="1:10" ht="15.75" customHeight="1">
      <c r="A50" s="378">
        <v>6</v>
      </c>
      <c r="B50" s="379"/>
      <c r="C50" s="244" t="s">
        <v>576</v>
      </c>
      <c r="D50" s="245"/>
      <c r="E50" s="278"/>
      <c r="F50" s="279"/>
      <c r="G50" s="210"/>
      <c r="H50" s="211"/>
      <c r="I50" s="210"/>
      <c r="J50" s="210"/>
    </row>
    <row r="51" spans="1:10" ht="15.75" customHeight="1">
      <c r="A51" s="380">
        <v>6.1</v>
      </c>
      <c r="B51" s="381">
        <v>6.1</v>
      </c>
      <c r="C51" s="246" t="s">
        <v>592</v>
      </c>
      <c r="D51" s="247"/>
      <c r="E51" s="306">
        <v>2835.23</v>
      </c>
      <c r="F51" s="305">
        <v>2835.23</v>
      </c>
      <c r="G51" s="304"/>
      <c r="H51" s="211"/>
      <c r="I51" s="210"/>
      <c r="J51" s="210"/>
    </row>
    <row r="52" spans="1:10" ht="15.75" customHeight="1">
      <c r="A52" s="380">
        <v>6.2</v>
      </c>
      <c r="B52" s="381"/>
      <c r="C52" s="208" t="s">
        <v>593</v>
      </c>
      <c r="D52" s="241"/>
      <c r="E52" s="281">
        <v>29904333.254299998</v>
      </c>
      <c r="F52" s="280">
        <v>30439964.905900002</v>
      </c>
      <c r="G52" s="302"/>
      <c r="H52" s="211"/>
      <c r="I52" s="210"/>
      <c r="J52" s="210"/>
    </row>
    <row r="53" spans="1:10" ht="15.75" customHeight="1" thickBot="1">
      <c r="A53" s="376">
        <v>6.2</v>
      </c>
      <c r="B53" s="377">
        <v>6.3</v>
      </c>
      <c r="C53" s="248" t="s">
        <v>581</v>
      </c>
      <c r="D53" s="248"/>
      <c r="E53" s="282">
        <v>5.2440887062951875E-4</v>
      </c>
      <c r="F53" s="283">
        <v>5.263930912220373E-4</v>
      </c>
      <c r="G53" s="302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6" t="s">
        <v>557</v>
      </c>
      <c r="F55" s="346"/>
    </row>
    <row r="56" spans="1:10">
      <c r="B56" s="251"/>
      <c r="C56" s="253" t="s">
        <v>594</v>
      </c>
      <c r="D56" s="252"/>
      <c r="E56" s="345" t="s">
        <v>558</v>
      </c>
      <c r="F56" s="346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47"/>
      <c r="F63" s="347"/>
    </row>
    <row r="64" spans="1:10" ht="14.25" customHeight="1">
      <c r="A64" s="256"/>
      <c r="B64" s="256"/>
      <c r="C64" s="257"/>
      <c r="D64" s="173"/>
      <c r="E64" s="348"/>
      <c r="F64" s="348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bkLBNSzQUCYW7d8raNK3TZYOMro=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uOlMKwSEcNM0pv3/7urd3oFcEhc=</DigestValue>
    </Reference>
  </SignedInfo>
  <SignatureValue>rqs3v/MGogZNLpejEf6Zq/VK52+vybH9qQmHLkrMJGZGn0rylSerWfmzlRLjPcnvXjWqbmduuyCq
vOax7Y3vumgZBlBfAGG9rIcBwptr/sZnxG/KiC0W8ufkZwDIpJzRk2C+aZLFhQknHC0r4kA+wzrF
aRLhlMRLGevp0cIzNEM=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ofzHTbKEtC2kp70tMqYRVGvAgeA=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dqoxkRSjm5mvHBeoUGIkc1FmOSc=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DEb84ELg9XgKU9+LArcBuV98iJQ=</DigestValue>
      </Reference>
      <Reference URI="/xl/worksheets/sheet2.xml?ContentType=application/vnd.openxmlformats-officedocument.spreadsheetml.worksheet+xml">
        <DigestMethod Algorithm="http://www.w3.org/2000/09/xmldsig#sha1"/>
        <DigestValue>zFPa5U3H3sIwdbkGI3b/+yyc7LU=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feZUFKtYv+MtKPfRvnkSxNTv454=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zJ8jpgZnLOpz+KRZBrdxZFJLyFk=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2023-07-03T08:03:49Z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2023-07-03T08:03:49Z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MCg/kRYMkobUKjlyH7DIedkO86M=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kWdSngYcPOLwiHDdsmSEjE4gOIc=</DigestValue>
    </Reference>
  </SignedInfo>
  <SignatureValue>qj+yFQ9chzDDVQ0Fv4dtKoeqoJuQOVSZWqFtavpCZY5uA8ZdIEKVNGi/Kt3Of9hBTdnxcfzRMlJx
mj7e8PIngFhrAy9NE1q0VVElt6RrMiOoqERG4Srqq0Spj+0AP6drZCP1dAMhI4hpoMWLgWGqyQiQ
f11BesQffDU9ScInGPg=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dqoxkRSjm5mvHBeoUGIkc1FmOSc=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DEb84ELg9XgKU9+LArcBuV98iJQ=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zJ8jpgZnLOpz+KRZBrdxZFJLyFk=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zFPa5U3H3sIwdbkGI3b/+yyc7LU=</DigestValue>
      </Reference>
      <Reference URI="/xl/worksheets/sheet3.xml?ContentType=application/vnd.openxmlformats-officedocument.spreadsheetml.worksheet+xml">
        <DigestMethod Algorithm="http://www.w3.org/2000/09/xmldsig#sha1"/>
        <DigestValue>feZUFKtYv+MtKPfRvnkSxNTv454=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ofzHTbKEtC2kp70tMqYRVGvAgeA=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2023-07-03T10:20:28Z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2023-07-03T10:20:28Z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2023-06-05T07:07:22Z</cp:lastPrinted>
  <dcterms:created xsi:type="dcterms:W3CDTF">2014-09-25T08:23:57Z</dcterms:created>
  <dcterms:modified xsi:type="dcterms:W3CDTF">2023-07-03T07:59:59Z</dcterms:modified>
</cp:coreProperties>
</file>