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52" i="27"/>
  <c r="E37" i="27" l="1"/>
  <c r="E30" i="27"/>
  <c r="E31" i="27" l="1"/>
  <c r="E45" i="27" s="1"/>
  <c r="G18" i="27"/>
  <c r="E53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<sst xmlns="http://schemas.openxmlformats.org/spreadsheetml/2006/main" count="1388" uniqueCount="597">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</sst>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8" zoomScaleNormal="100" workbookViewId="0">
      <selection activeCell="G49" sqref="G49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586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61" t="s">
        <v>574</v>
      </c>
      <c r="B18" s="361"/>
      <c r="C18" s="361"/>
      <c r="D18" s="161" t="str">
        <f>"Từ ngày "&amp;TEXT(G18,"dd/mm/yyyy")&amp;" đến "&amp;TEXT(G19,"dd/mm/yyyy")</f>
        <v>Từ ngày 17/07/2023 đến 23/07/2023</v>
      </c>
      <c r="G18" s="176">
        <f>F25+1</f>
        <v>45124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17/07/2023 to 23/07/2023</v>
      </c>
      <c r="G19" s="176">
        <f>+G18+6</f>
        <v>45130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45131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76">
        <f>D20</f>
        <v>45131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45130</v>
      </c>
      <c r="F25" s="191">
        <v>45123</v>
      </c>
      <c r="G25" s="192"/>
      <c r="H25" s="179"/>
      <c r="K25" s="185"/>
    </row>
    <row r="26" spans="1:11" ht="15.75" customHeight="1">
      <c r="A26" s="364" t="s">
        <v>576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588</v>
      </c>
      <c r="D30" s="209"/>
      <c r="E30" s="163">
        <f>F34</f>
        <v>76625652403</v>
      </c>
      <c r="F30" s="284">
        <v>78151682093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589</v>
      </c>
      <c r="D31" s="213"/>
      <c r="E31" s="261">
        <f>F35</f>
        <v>12759.41</v>
      </c>
      <c r="F31" s="285">
        <v>12775.32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590</v>
      </c>
      <c r="D34" s="209"/>
      <c r="E34" s="163">
        <v>80694815391</v>
      </c>
      <c r="F34" s="284">
        <v>76625652403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591</v>
      </c>
      <c r="D35" s="207"/>
      <c r="E35" s="261">
        <v>12765.88</v>
      </c>
      <c r="F35" s="285">
        <v>12759.41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f>E34-E30</f>
        <v>4069162988</v>
      </c>
      <c r="F37" s="289">
        <v>-1526029690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40779739</v>
      </c>
      <c r="F39" s="290">
        <v>-103310088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4028383249</v>
      </c>
      <c r="F41" s="289">
        <v>-1422719602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f>E35/E31-1</f>
        <v>5.0707673787409036E-4</v>
      </c>
      <c r="F45" s="295">
        <v>-1.245369978990718E-3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592</v>
      </c>
      <c r="D48" s="209"/>
      <c r="E48" s="304">
        <v>12840.08</v>
      </c>
      <c r="F48" s="299">
        <v>12840.08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593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594</v>
      </c>
      <c r="D51" s="247"/>
      <c r="E51" s="281">
        <v>24130.52</v>
      </c>
      <c r="F51" s="281">
        <v>24130.52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595</v>
      </c>
      <c r="D52" s="241"/>
      <c r="E52" s="306">
        <f>+E51*E35</f>
        <v>308047322.65759999</v>
      </c>
      <c r="F52" s="281">
        <v>307891198.19319999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583</v>
      </c>
      <c r="D53" s="248"/>
      <c r="E53" s="282">
        <f>ROUND(+E52/E34,4)</f>
        <v>3.8E-3</v>
      </c>
      <c r="F53" s="283">
        <v>4.0000000000000001E-3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7JA/CTulxCFOYG+xW9QvFXhBAgY=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4kr7xBgSPZtLUuUm+LHiOvum2Yk=</DigestValue>
    </Reference>
  </SignedInfo>
  <SignatureValue>HiY5YnpFBG9IaDC6EH8+yLmgGAVYuYBQ2etISyMD3PqwmyOCJDBh26YbCXDnUrw0CL50rg+gsOnd
I83Aheh1mLkKkJvrrEVNdYTPS6xKwUqzCbGASd1G4P5KbDgJMujTZgnvVsGmL83otGkUVfE69DJe
pbGzuDAVxnkchwYnBl4=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0l2td3CtvTrLs+0mfew8IlZfKH8=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roTri1kCnwp2P2dl1JSBtD8vRck=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2023-07-24T07:10:06Z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2023-07-24T07:10:06Z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Nl36GsrslieZKHf4e/vLrBNlsfQ=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uaXS07Vynzrx6Nx3VFujMCYeRN0=</DigestValue>
    </Reference>
  </SignedInfo>
  <SignatureValue>Om769ni/X1vGF/MbqKUOYVJVKOtkxiCo8W6Jqv5HaRRBO+oPtPVRche1gmpvN5XWGqP1Soatyrnh
zvNj1+KojAcmz1bwNa2YR4dC01eLaVi099k7m+Ey0SQh6MRwxkviC/PGWsFIZUok0Yek9UtxtBGi
4P1AJIr4hMXBTTywR54=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0l2td3CtvTrLs+0mfew8IlZfKH8=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kW7x9iurJAlWGlAzc3xRkvRX/8A=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lHcttY9obKMypGLePoyb7adDRtY=</DigestValue>
      </Reference>
      <Reference URI="/xl/worksheets/sheet3.xml?ContentType=application/vnd.openxmlformats-officedocument.spreadsheetml.worksheet+xml">
        <DigestMethod Algorithm="http://www.w3.org/2000/09/xmldsig#sha1"/>
        <DigestValue>FFK+LPNHq0SISgtr2+XZB3E/vAQ=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roTri1kCnwp2P2dl1JSBtD8vRck=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2023-07-24T09:42:19Z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2023-07-24T09:42:19Z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2023-07-24T06:59:18Z</dcterms:modified>
</cp:coreProperties>
</file>