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E45" i="27"/>
  <c r="E37" i="27"/>
  <c r="E39" i="27"/>
  <c r="E31" i="27" l="1"/>
  <c r="E30" i="27"/>
  <c r="G18" i="27"/>
  <c r="E53" i="27" l="1"/>
  <c r="G19" i="27" l="1"/>
  <c r="E25" i="27" s="1"/>
  <c r="D20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<sst xmlns="http://schemas.openxmlformats.org/spreadsheetml/2006/main" count="1388" uniqueCount="597">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</sst>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8" zoomScaleNormal="100" workbookViewId="0">
      <selection activeCell="G43" sqref="G43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586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61" t="s">
        <v>574</v>
      </c>
      <c r="B18" s="361"/>
      <c r="C18" s="361"/>
      <c r="D18" s="161" t="str">
        <f>"Từ ngày "&amp;TEXT(G18,"dd/mm/yyyy")&amp;" đến "&amp;TEXT(G19,"dd/mm/yyyy")</f>
        <v>Từ ngày 10/07/2023 đến 16/07/2023</v>
      </c>
      <c r="G18" s="176">
        <f>F25+1</f>
        <v>45117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10/07/2023 to 16/07/2023</v>
      </c>
      <c r="G19" s="176">
        <f>+G18+6</f>
        <v>45123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45124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76">
        <f>D20</f>
        <v>45124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3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45123</v>
      </c>
      <c r="F25" s="191">
        <v>45116</v>
      </c>
      <c r="G25" s="192"/>
      <c r="H25" s="179"/>
      <c r="K25" s="185"/>
    </row>
    <row r="26" spans="1:11" ht="15.75" customHeight="1">
      <c r="A26" s="364" t="s">
        <v>576</v>
      </c>
      <c r="B26" s="365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59">
        <v>1.1000000000000001</v>
      </c>
      <c r="B30" s="360"/>
      <c r="C30" s="208" t="s">
        <v>588</v>
      </c>
      <c r="D30" s="209"/>
      <c r="E30" s="163">
        <f>F34</f>
        <v>78151682093</v>
      </c>
      <c r="F30" s="284">
        <v>78517093004</v>
      </c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589</v>
      </c>
      <c r="D31" s="213"/>
      <c r="E31" s="261">
        <f>F35</f>
        <v>12775.32</v>
      </c>
      <c r="F31" s="285">
        <v>12786.44</v>
      </c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590</v>
      </c>
      <c r="D34" s="209"/>
      <c r="E34" s="163">
        <v>76625652403</v>
      </c>
      <c r="F34" s="284">
        <v>78151682093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591</v>
      </c>
      <c r="D35" s="207"/>
      <c r="E35" s="261">
        <v>12759.41</v>
      </c>
      <c r="F35" s="285">
        <v>12775.32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-1526029690</v>
      </c>
      <c r="F37" s="289">
        <v>-365410911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-103310088</v>
      </c>
      <c r="F39" s="290">
        <v>-70833109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-1422719602</v>
      </c>
      <c r="F41" s="289">
        <v>-294577802</v>
      </c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-1.245369978990718E-3</v>
      </c>
      <c r="F45" s="295">
        <v>-8.6967130804205262E-4</v>
      </c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592</v>
      </c>
      <c r="D48" s="209"/>
      <c r="E48" s="304">
        <v>12840.08</v>
      </c>
      <c r="F48" s="299">
        <v>12804.82</v>
      </c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6" t="s">
        <v>594</v>
      </c>
      <c r="D51" s="247"/>
      <c r="E51" s="281">
        <v>24130.52</v>
      </c>
      <c r="F51" s="281">
        <v>24130.52</v>
      </c>
      <c r="G51" s="305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595</v>
      </c>
      <c r="D52" s="241"/>
      <c r="E52" s="306">
        <f>+E51*E35</f>
        <v>307891198.19319999</v>
      </c>
      <c r="F52" s="281">
        <v>308275114.76639998</v>
      </c>
      <c r="G52" s="303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8" t="s">
        <v>583</v>
      </c>
      <c r="D53" s="248"/>
      <c r="E53" s="282">
        <f>ROUND(+E52/E34,4)</f>
        <v>4.0000000000000001E-3</v>
      </c>
      <c r="F53" s="283">
        <v>3.8999999999999998E-3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77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8"/>
      <c r="F63" s="378"/>
    </row>
    <row r="64" spans="1:10" ht="14.25" customHeight="1">
      <c r="A64" s="256"/>
      <c r="B64" s="256"/>
      <c r="C64" s="257"/>
      <c r="D64" s="173"/>
      <c r="E64" s="379"/>
      <c r="F64" s="379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zDpyTC5NU5MZwcoIDllxRyLAvxQ=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lq9avocV3Jqf+2xE5+oX04JWdu0=</DigestValue>
    </Reference>
  </SignedInfo>
  <SignatureValue>moPPzMEgOKOPIijU94PZZrv4bP+gJsgmNV/8IPZLE6JYyHW79ME+smNrijJQVabgulPv+gnqeo7p
XCedWDBt8dACyPQQ11P3zJUh7QESA3m9FQ8Sr5sdd5OjCwwKwILyPZv4xsRFzMUsKNXaw1V62q9k
eUHmx2jK848xYqonK+Q=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nJhuPLiyUmEKnivvxcaOoqh3dJo=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Q/ObvHoxAdfnZ2/waRjjxGyPgh8=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2023-07-17T07:08:40Z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2023-07-17T07:08:40Z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1/jYI7QUiPJqWJgka0sL/THXoU4=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rIHJRJOw2RqryA99+OrilKOXSGM=</DigestValue>
    </Reference>
  </SignedInfo>
  <SignatureValue>E3q1lB9kMx01IisN/o29GfmURDqCpXpQAarVd6GvSgU6tgz2UqECKXev5CP641ttJWFD7AKh1HTj
c14qVUIDhN0p9LqfD7NYzFvd1vTID1wN+INsIpOCutLzWVt6DndLr5n/Uk7NNCK7aKpQnYQgEzNP
KThzHxFYwncn7r/iU9U=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nJhuPLiyUmEKnivvxcaOoqh3dJo=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Q/ObvHoxAdfnZ2/waRjjxGyPgh8=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2023-07-17T16:18:07Z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2023-07-17T16:18:07Z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2022-11-28T09:53:44Z</cp:lastPrinted>
  <dcterms:created xsi:type="dcterms:W3CDTF">2014-09-25T08:23:57Z</dcterms:created>
  <dcterms:modified xsi:type="dcterms:W3CDTF">2023-07-17T07:00:15Z</dcterms:modified>
</cp:coreProperties>
</file>