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7" l="1"/>
  <c r="D20" i="27" l="1"/>
  <c r="D18" i="27" l="1"/>
  <c r="E50" i="27" l="1"/>
  <c r="D21" i="27"/>
  <c r="D19" i="27"/>
  <c r="E58" i="27" l="1"/>
  <c r="E60" i="27" s="1"/>
  <c r="E54" i="27" l="1"/>
  <c r="E31" i="27"/>
  <c r="E43" i="27" s="1"/>
  <c r="E30" i="27"/>
  <c r="E37" i="27" s="1"/>
  <c r="E39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<sst xmlns="http://schemas.openxmlformats.org/spreadsheetml/2006/main" count="1409" uniqueCount="616">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</sst>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4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5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5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5" fontId="4" fillId="22" borderId="19" xfId="87" applyFont="1" applyFill="1" applyBorder="1" applyProtection="1">
      <protection locked="0"/>
    </xf>
    <xf numFmtId="165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5" fontId="4" fillId="28" borderId="22" xfId="87" applyFont="1" applyFill="1" applyBorder="1" applyAlignment="1" applyProtection="1">
      <alignment horizontal="center" vertical="center" wrapText="1"/>
      <protection locked="0"/>
    </xf>
    <xf numFmtId="165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5" fontId="2" fillId="28" borderId="25" xfId="87" applyFont="1" applyFill="1" applyBorder="1" applyAlignment="1" applyProtection="1">
      <alignment vertical="center"/>
      <protection locked="0"/>
    </xf>
    <xf numFmtId="165" fontId="2" fillId="28" borderId="26" xfId="87" applyFont="1" applyFill="1" applyBorder="1" applyAlignment="1" applyProtection="1">
      <alignment vertical="center"/>
      <protection locked="0"/>
    </xf>
    <xf numFmtId="165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5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5" fontId="54" fillId="0" borderId="0" xfId="64" applyFont="1"/>
    <xf numFmtId="0" fontId="54" fillId="0" borderId="0" xfId="0" applyFont="1" applyAlignment="1">
      <alignment vertical="center"/>
    </xf>
    <xf numFmtId="165" fontId="54" fillId="0" borderId="0" xfId="64" applyFont="1" applyAlignment="1">
      <alignment vertical="center"/>
    </xf>
    <xf numFmtId="165" fontId="54" fillId="0" borderId="0" xfId="64" applyFont="1" applyAlignment="1" applyProtection="1">
      <alignment vertical="center"/>
      <protection locked="0"/>
    </xf>
    <xf numFmtId="165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5" fontId="54" fillId="30" borderId="0" xfId="64" applyFont="1" applyFill="1" applyAlignment="1">
      <alignment vertical="center"/>
    </xf>
    <xf numFmtId="165" fontId="54" fillId="30" borderId="0" xfId="0" applyNumberFormat="1" applyFont="1" applyFill="1" applyAlignment="1">
      <alignment vertical="center"/>
    </xf>
    <xf numFmtId="165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5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5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5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5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5" fontId="2" fillId="0" borderId="16" xfId="88" applyFont="1" applyFill="1" applyBorder="1" applyAlignment="1" applyProtection="1">
      <alignment horizontal="center" vertical="center"/>
      <protection locked="0"/>
    </xf>
    <xf numFmtId="165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5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49" fillId="0" borderId="0" xfId="64" applyFont="1" applyAlignment="1"/>
    <xf numFmtId="165" fontId="62" fillId="0" borderId="0" xfId="64" applyFont="1"/>
    <xf numFmtId="165" fontId="63" fillId="0" borderId="0" xfId="64" applyFont="1" applyAlignment="1"/>
    <xf numFmtId="165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5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5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5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6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5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5" fontId="54" fillId="0" borderId="0" xfId="64" applyFont="1" applyAlignment="1">
      <alignment horizontal="center" vertical="center"/>
    </xf>
    <xf numFmtId="165" fontId="54" fillId="32" borderId="0" xfId="64" applyFont="1" applyFill="1" applyAlignment="1" applyProtection="1">
      <alignment horizontal="left" vertical="center"/>
      <protection locked="0"/>
    </xf>
    <xf numFmtId="165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5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5" fontId="2" fillId="22" borderId="32" xfId="87" applyFont="1" applyFill="1" applyBorder="1" applyAlignment="1" applyProtection="1">
      <alignment horizontal="center"/>
      <protection locked="0"/>
    </xf>
    <xf numFmtId="165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3" zoomScaleNormal="100" workbookViewId="0">
      <selection activeCell="F61" sqref="F6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586</v>
      </c>
      <c r="B1" s="394"/>
      <c r="C1" s="394"/>
      <c r="D1" s="394"/>
      <c r="E1" s="394"/>
      <c r="F1" s="394"/>
    </row>
    <row r="2" spans="1:9" ht="15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580</v>
      </c>
      <c r="D6" s="165" t="s">
        <v>582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612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581</v>
      </c>
      <c r="D8" s="166" t="s">
        <v>583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613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576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577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572</v>
      </c>
      <c r="E15" s="310"/>
    </row>
    <row r="16" spans="1:9" ht="15.75" customHeight="1">
      <c r="A16" s="175"/>
      <c r="B16" s="176" t="s">
        <v>539</v>
      </c>
      <c r="C16" s="175"/>
      <c r="D16" s="176" t="s">
        <v>573</v>
      </c>
    </row>
    <row r="17" spans="1:11" ht="15.75" customHeight="1">
      <c r="A17" s="178" t="s">
        <v>578</v>
      </c>
      <c r="B17" s="176"/>
      <c r="C17" s="175"/>
      <c r="D17" s="178" t="s">
        <v>579</v>
      </c>
    </row>
    <row r="18" spans="1:11" ht="15.75" customHeight="1">
      <c r="A18" s="405" t="s">
        <v>594</v>
      </c>
      <c r="B18" s="405"/>
      <c r="C18" s="405"/>
      <c r="D18" s="161" t="str">
        <f>"Từ ngày "&amp;TEXT(G18,"dd/mm/yyyy;@")&amp;" đến "&amp;TEXT(G19,"dd/mm/yyyy;@")</f>
        <v>Từ ngày 14/06/2023 đến 20/06/2023</v>
      </c>
      <c r="G18" s="169">
        <v>45091</v>
      </c>
    </row>
    <row r="19" spans="1:11" ht="15.75" customHeight="1">
      <c r="A19" s="179"/>
      <c r="B19" s="180" t="s">
        <v>591</v>
      </c>
      <c r="C19" s="179"/>
      <c r="D19" s="162" t="str">
        <f>"From "&amp;TEXT(G18,"dd/mm/yyyy;@")&amp;" to "&amp;TEXT(G19,"dd/mm/yyyy;@")</f>
        <v>From 14/06/2023 to 20/06/2023</v>
      </c>
      <c r="G19" s="169">
        <v>45097</v>
      </c>
      <c r="H19" s="197"/>
    </row>
    <row r="20" spans="1:11" s="177" customFormat="1" ht="15.75" customHeight="1">
      <c r="A20" s="405" t="s">
        <v>590</v>
      </c>
      <c r="B20" s="405"/>
      <c r="C20" s="405"/>
      <c r="D20" s="161">
        <f>G19+2</f>
        <v>45099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45099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575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574</v>
      </c>
      <c r="K24" s="186"/>
    </row>
    <row r="25" spans="1:11" ht="15.75" customHeight="1">
      <c r="A25" s="188"/>
      <c r="B25" s="189"/>
      <c r="C25" s="190"/>
      <c r="D25" s="190"/>
      <c r="E25" s="315">
        <f>+G19</f>
        <v>45097</v>
      </c>
      <c r="F25" s="277">
        <v>45090</v>
      </c>
      <c r="G25" s="182"/>
      <c r="K25" s="186"/>
    </row>
    <row r="26" spans="1:11" ht="15.75" customHeight="1">
      <c r="A26" s="416" t="s">
        <v>595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597</v>
      </c>
      <c r="D30" s="206"/>
      <c r="E30" s="320">
        <f>F34</f>
        <v>46042774134</v>
      </c>
      <c r="F30" s="282">
        <v>45559475208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598</v>
      </c>
      <c r="D31" s="210"/>
      <c r="E31" s="321">
        <f>F35</f>
        <v>9208.5499999999993</v>
      </c>
      <c r="F31" s="283">
        <v>9111.89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599</v>
      </c>
      <c r="D34" s="206"/>
      <c r="E34" s="320">
        <v>45655525571</v>
      </c>
      <c r="F34" s="282">
        <v>46042774134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600</v>
      </c>
      <c r="D35" s="204"/>
      <c r="E35" s="321">
        <v>9131.1</v>
      </c>
      <c r="F35" s="283">
        <v>9208.5499999999993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593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592</v>
      </c>
      <c r="D37" s="221"/>
      <c r="E37" s="325">
        <f>E34-E30</f>
        <v>-387248563</v>
      </c>
      <c r="F37" s="287">
        <v>483298926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-387248563</v>
      </c>
      <c r="F39" s="287">
        <v>483298926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584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585</v>
      </c>
      <c r="D43" s="227"/>
      <c r="E43" s="328">
        <f>E35-E31</f>
        <v>-77.449999999998909</v>
      </c>
      <c r="F43" s="290">
        <v>96.659999999999854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601</v>
      </c>
      <c r="D46" s="206"/>
      <c r="E46" s="331">
        <v>54276552540</v>
      </c>
      <c r="F46" s="293">
        <v>54276552540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602</v>
      </c>
      <c r="D47" s="204"/>
      <c r="E47" s="331">
        <v>41530798949</v>
      </c>
      <c r="F47" s="293">
        <v>41530798949</v>
      </c>
      <c r="G47" s="276"/>
      <c r="H47" s="208"/>
      <c r="I47" s="207"/>
    </row>
    <row r="48" spans="1:11" ht="15.75" customHeight="1">
      <c r="A48" s="401" t="s">
        <v>596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6980</v>
      </c>
      <c r="F50" s="294">
        <v>6560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6800</v>
      </c>
      <c r="F52" s="296">
        <v>6980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-2.5787965616045846E-2</v>
      </c>
      <c r="F54" s="297">
        <v>6.402439024390244E-2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603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604</v>
      </c>
      <c r="D58" s="250"/>
      <c r="E58" s="328">
        <f>E52-E35</f>
        <v>-2331.1000000000004</v>
      </c>
      <c r="F58" s="290">
        <v>-2228.5499999999993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-0.25529235250955529</v>
      </c>
      <c r="F60" s="300">
        <v>-0.24200878531364867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605</v>
      </c>
      <c r="D63" s="255"/>
      <c r="E63" s="331">
        <v>9380</v>
      </c>
      <c r="F63" s="293">
        <v>9380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606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607</v>
      </c>
      <c r="D66" s="175"/>
      <c r="E66" s="308"/>
      <c r="F66" s="175"/>
    </row>
    <row r="67" spans="1:8">
      <c r="A67" s="175" t="s">
        <v>570</v>
      </c>
      <c r="B67" s="175"/>
      <c r="C67" s="175" t="s">
        <v>608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614</v>
      </c>
      <c r="D69" s="261"/>
      <c r="E69" s="385" t="s">
        <v>615</v>
      </c>
      <c r="F69" s="385"/>
    </row>
    <row r="70" spans="1:8">
      <c r="B70" s="270" t="s">
        <v>609</v>
      </c>
      <c r="D70" s="261"/>
      <c r="E70" s="384" t="s">
        <v>571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611</v>
      </c>
      <c r="C82" s="271"/>
      <c r="E82" s="345" t="s">
        <v>610</v>
      </c>
      <c r="F82" s="272"/>
    </row>
    <row r="83" spans="1:6">
      <c r="B83" s="167" t="s">
        <v>537</v>
      </c>
      <c r="E83" s="311" t="s">
        <v>577</v>
      </c>
    </row>
    <row r="84" spans="1:6" ht="16.5" customHeight="1">
      <c r="B84" s="273"/>
    </row>
    <row r="85" spans="1:6"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vXSBwN8HDJfp1ijRN5ptdGcYd2w=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FD9YI8et5UBqfJLFxEyh8JXHoUQ=</DigestValue>
    </Reference>
  </SignedInfo>
  <SignatureValue>d6V3OFPHAMRXtRNcsWJL/+1z1Kbrh3jrjSVUbw9UfY6J7RM7wHshc/rgsKCMKzqelBrAQSW7b/Gd
fEatCQNvYqsQsp/38K3Ryt2vHhfOItlsel1KM7YYT6YbYQV3njuHfKl2J27RjBUca0gW90Pwdud0
AFl21dR7JK6W28AkmyA=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wSSkNARlRkgjv9IAbQbRJxl40ws=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2023-06-21T09:03:30Z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2023-06-21T09:03:30Z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VA29HH1rAIJS8RXH0ELPhWJxzIQ=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+QHZet+E3Sf58jIN8J5BCikNawI=</DigestValue>
    </Reference>
  </SignedInfo>
  <SignatureValue>d8uJoIM19h6Dw5MHVyLJNeF3HNfAU4vFhZJtWIAYQ7REMgxWhoQLfk+YS8SVWME/e5orLbeWwbU6
Sl8+/+xzj/u6H5ZVhJspMdCtqDE8v2VdPuApRbuJJqkuX9zZO7RwnXArBO8Cz3JyqK5ybeGKg4PI
G+xSH86w44TmwuyQsGg=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pDqnPF/e0Ks48MG+SiLvWT4aCJ8=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P70UpO9qVOtSt8NvAfdYYN2lcis=</DigestValue>
      </Reference>
      <Reference URI="/xl/styles.xml?ContentType=application/vnd.openxmlformats-officedocument.spreadsheetml.styles+xml">
        <DigestMethod Algorithm="http://www.w3.org/2000/09/xmldsig#sha1"/>
        <DigestValue>2WjYi7RZx3AQJV3tkgNwTtGHqtg=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wSSkNARlRkgjv9IAbQbRJxl40ws=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2023-06-21T09:24:33Z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2023-06-21T09:24:33Z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2023-05-17T04:07:15Z</cp:lastPrinted>
  <dcterms:created xsi:type="dcterms:W3CDTF">2014-09-25T08:23:57Z</dcterms:created>
  <dcterms:modified xsi:type="dcterms:W3CDTF">2023-06-21T08:26:01Z</dcterms:modified>
</cp:coreProperties>
</file>