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F25" i="27" l="1"/>
  <c r="G19" i="27"/>
  <c r="D20" i="27" s="1"/>
  <c r="E25" i="27" l="1"/>
  <c r="E52" i="27"/>
  <c r="E53" i="27" s="1"/>
  <c r="E30" i="27" l="1"/>
  <c r="E37" i="27" l="1"/>
  <c r="E39" i="27" s="1"/>
  <c r="E31" i="27"/>
  <c r="E45" i="27" s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<sst xmlns="http://schemas.openxmlformats.org/spreadsheetml/2006/main" count="1388" uniqueCount="597">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</sst>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29" zoomScaleNormal="100" workbookViewId="0">
      <selection activeCell="E51" sqref="E51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586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79" t="s">
        <v>574</v>
      </c>
      <c r="B18" s="379"/>
      <c r="C18" s="379"/>
      <c r="D18" s="161" t="str">
        <f>"Từ ngày "&amp;TEXT(G18,"dd/mm/yyyy")&amp;" đến "&amp;TEXT(G19,"dd/mm/yyyy")</f>
        <v>Từ ngày 22/05/2023 đến 28/05/2023</v>
      </c>
      <c r="G18" s="176">
        <v>45068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22/05/2023 to 28/05/2023</v>
      </c>
      <c r="G19" s="176">
        <f>+G18+6</f>
        <v>45074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45075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67">
        <f>D20</f>
        <v>45075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3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45074</v>
      </c>
      <c r="F25" s="191">
        <f>+G18-1</f>
        <v>45067</v>
      </c>
      <c r="G25" s="192"/>
      <c r="H25" s="179"/>
      <c r="K25" s="185"/>
    </row>
    <row r="26" spans="1:11" ht="15.75" customHeight="1">
      <c r="A26" s="352" t="s">
        <v>576</v>
      </c>
      <c r="B26" s="353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0">
        <v>1</v>
      </c>
      <c r="B28" s="351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65">
        <v>1.1000000000000001</v>
      </c>
      <c r="B30" s="366"/>
      <c r="C30" s="208" t="s">
        <v>588</v>
      </c>
      <c r="D30" s="209"/>
      <c r="E30" s="163">
        <f>F34</f>
        <v>69128171967</v>
      </c>
      <c r="F30" s="284">
        <v>68786579260</v>
      </c>
      <c r="G30" s="210"/>
      <c r="H30" s="211"/>
      <c r="I30" s="210"/>
      <c r="J30" s="210"/>
      <c r="K30" s="185"/>
    </row>
    <row r="31" spans="1:11" ht="15.75" customHeight="1">
      <c r="A31" s="348">
        <v>1.2</v>
      </c>
      <c r="B31" s="349"/>
      <c r="C31" s="212" t="s">
        <v>589</v>
      </c>
      <c r="D31" s="213"/>
      <c r="E31" s="261">
        <f>F35</f>
        <v>11927.98</v>
      </c>
      <c r="F31" s="285">
        <v>11896.6</v>
      </c>
      <c r="G31" s="210"/>
      <c r="H31" s="211"/>
      <c r="I31" s="210"/>
      <c r="J31" s="210"/>
      <c r="K31" s="185"/>
    </row>
    <row r="32" spans="1:11" ht="15.75" customHeight="1">
      <c r="A32" s="350">
        <v>2</v>
      </c>
      <c r="B32" s="35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5">
        <v>2.1</v>
      </c>
      <c r="B34" s="366"/>
      <c r="C34" s="208" t="s">
        <v>590</v>
      </c>
      <c r="D34" s="209"/>
      <c r="E34" s="163">
        <v>69797716287</v>
      </c>
      <c r="F34" s="284">
        <v>69128171967</v>
      </c>
      <c r="G34" s="210"/>
      <c r="H34" s="211"/>
      <c r="I34" s="210"/>
      <c r="J34" s="210"/>
      <c r="K34" s="216"/>
    </row>
    <row r="35" spans="1:11" ht="15.75" customHeight="1">
      <c r="A35" s="348">
        <v>2.2000000000000002</v>
      </c>
      <c r="B35" s="349"/>
      <c r="C35" s="217" t="s">
        <v>591</v>
      </c>
      <c r="D35" s="207"/>
      <c r="E35" s="261">
        <v>11969.76</v>
      </c>
      <c r="F35" s="285">
        <v>11927.98</v>
      </c>
      <c r="G35" s="210"/>
      <c r="H35" s="211"/>
      <c r="I35" s="210"/>
      <c r="J35" s="210"/>
    </row>
    <row r="36" spans="1:11" ht="15.75" customHeight="1">
      <c r="A36" s="368">
        <v>3</v>
      </c>
      <c r="B36" s="369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f>E34-E30</f>
        <v>669544320</v>
      </c>
      <c r="F37" s="289">
        <v>341592707</v>
      </c>
      <c r="G37" s="210"/>
      <c r="H37" s="211"/>
      <c r="I37" s="210"/>
      <c r="J37" s="210"/>
    </row>
    <row r="38" spans="1:11" ht="15.75" customHeight="1">
      <c r="A38" s="370">
        <v>3.1</v>
      </c>
      <c r="B38" s="371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245387004</v>
      </c>
      <c r="F39" s="290">
        <v>181647217</v>
      </c>
      <c r="G39" s="210"/>
      <c r="H39" s="211"/>
      <c r="I39" s="210"/>
      <c r="J39" s="210"/>
    </row>
    <row r="40" spans="1:11" ht="15.75" customHeight="1">
      <c r="A40" s="346">
        <v>3.2</v>
      </c>
      <c r="B40" s="347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424157316</v>
      </c>
      <c r="F41" s="289">
        <v>159945490</v>
      </c>
      <c r="G41" s="210"/>
      <c r="H41" s="211"/>
      <c r="I41" s="210"/>
      <c r="J41" s="210"/>
    </row>
    <row r="42" spans="1:11" ht="15.75" customHeight="1">
      <c r="A42" s="346">
        <v>3.3</v>
      </c>
      <c r="B42" s="347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68">
        <v>4</v>
      </c>
      <c r="B44" s="372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f>E35/E31-1</f>
        <v>3.5026886362989895E-3</v>
      </c>
      <c r="F45" s="295">
        <v>2.5999999999999999E-3</v>
      </c>
      <c r="G45" s="200"/>
      <c r="H45" s="211"/>
      <c r="I45" s="210"/>
      <c r="J45" s="210"/>
    </row>
    <row r="46" spans="1:11" ht="15.75" customHeight="1">
      <c r="A46" s="368">
        <v>5</v>
      </c>
      <c r="B46" s="372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77">
        <v>5.0999999999999996</v>
      </c>
      <c r="B48" s="378"/>
      <c r="C48" s="241" t="s">
        <v>592</v>
      </c>
      <c r="D48" s="209"/>
      <c r="E48" s="304">
        <v>12451.26</v>
      </c>
      <c r="F48" s="299">
        <v>12451.26</v>
      </c>
      <c r="H48" s="211"/>
      <c r="I48" s="210"/>
      <c r="J48" s="210"/>
    </row>
    <row r="49" spans="1:10" ht="15.75" customHeight="1">
      <c r="A49" s="377">
        <v>5.2</v>
      </c>
      <c r="B49" s="378"/>
      <c r="C49" s="242" t="s">
        <v>593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75">
        <v>6</v>
      </c>
      <c r="B50" s="376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77">
        <v>6.1</v>
      </c>
      <c r="B51" s="378">
        <v>6.1</v>
      </c>
      <c r="C51" s="246" t="s">
        <v>594</v>
      </c>
      <c r="D51" s="247"/>
      <c r="E51" s="281">
        <v>24130.519999999997</v>
      </c>
      <c r="F51" s="281">
        <v>24130.52</v>
      </c>
      <c r="G51" s="305"/>
      <c r="H51" s="211"/>
      <c r="I51" s="210"/>
      <c r="J51" s="210"/>
    </row>
    <row r="52" spans="1:10" ht="15.75" customHeight="1">
      <c r="A52" s="377">
        <v>6.2</v>
      </c>
      <c r="B52" s="378"/>
      <c r="C52" s="208" t="s">
        <v>595</v>
      </c>
      <c r="D52" s="241"/>
      <c r="E52" s="306">
        <f>+E51*E35</f>
        <v>288836533.07519996</v>
      </c>
      <c r="F52" s="281">
        <v>287828359.94999999</v>
      </c>
      <c r="G52" s="303"/>
      <c r="H52" s="211"/>
      <c r="I52" s="210"/>
      <c r="J52" s="210"/>
    </row>
    <row r="53" spans="1:10" ht="15.75" customHeight="1" thickBot="1">
      <c r="A53" s="373">
        <v>6.2</v>
      </c>
      <c r="B53" s="374">
        <v>6.3</v>
      </c>
      <c r="C53" s="248" t="s">
        <v>583</v>
      </c>
      <c r="D53" s="248"/>
      <c r="E53" s="282">
        <f>ROUND(+E52/E34,4)</f>
        <v>4.1000000000000003E-3</v>
      </c>
      <c r="F53" s="283">
        <v>4.1999999999999997E-3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42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4"/>
      <c r="F63" s="344"/>
    </row>
    <row r="64" spans="1:10" ht="14.25" customHeight="1">
      <c r="A64" s="256"/>
      <c r="B64" s="256"/>
      <c r="C64" s="257"/>
      <c r="D64" s="173"/>
      <c r="E64" s="345"/>
      <c r="F64" s="345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db5uv0qxTOw4o7vqQoDHOORBDq4=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1SF0potH/7+eARu7+ktSfKa3zRs=</DigestValue>
    </Reference>
  </SignedInfo>
  <SignatureValue>ui8B2u1KqKUYkzHDizmvvGxt0cxuqhAZW6jYSbMqbG1EgvwaZtpDZHqUe2KP4dCs19TJAaOp7l38
TZl66OkblNd0fS+yZMGc7TvqiEurbv0ZTMO0AN0uaj/Dc0CMS4hacVxEzGPqLXwk4f5USl3R+vGs
iV0ouFic8rP702crW6s=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EU1syZHmHrd5gdUfFDNqCuYkHRw=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FxyCKQxWiJ0nAAsG9+Uvp3EMxbA=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ykoxP71gPKLPJfXXUuXwbC5pcu4=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2023-05-29T08:57:01Z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2023-05-29T08:57:01Z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o2/sDo0t5xgdTZlDARX72Eew2ZY=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8HQ+p3c/mSzY1A9apXvV9LvIYas=</DigestValue>
    </Reference>
  </SignedInfo>
  <SignatureValue>bLWTx6teh0Rz8E3O8MKa7jcStPy7Bd+WN3Qw6TOkfKJ0sqewKaJI7jmbxmoh4CGjlzm6ctB9PHlQ
09Rrx1OT1zC/SoiI9IwMe7M2WBD0ZC4Oo6JwwNeTXdB34Z2jUCLNXZp87MWCCRA8La55hlt6W/NI
y29p0l6IGfIfOEH3R4I=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FxyCKQxWiJ0nAAsG9+Uvp3EMxbA=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ykoxP71gPKLPJfXXUuXwbC5pcu4=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EU1syZHmHrd5gdUfFDNqCuYkHRw=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2023-05-29T09:27:18Z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2023-05-29T09:27:18Z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2022-11-28T09:53:44Z</cp:lastPrinted>
  <dcterms:created xsi:type="dcterms:W3CDTF">2014-09-25T08:23:57Z</dcterms:created>
  <dcterms:modified xsi:type="dcterms:W3CDTF">2023-05-29T06:45:33Z</dcterms:modified>
</cp:coreProperties>
</file>