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7" l="1"/>
  <c r="D18" i="27" l="1"/>
  <c r="E25" i="27" l="1"/>
  <c r="E50" i="27" l="1"/>
  <c r="D21" i="27"/>
  <c r="D19" i="27"/>
  <c r="E58" i="27" l="1"/>
  <c r="E60" i="27" s="1"/>
  <c r="E54" i="27" l="1"/>
  <c r="E31" i="27"/>
  <c r="E43" i="27" s="1"/>
  <c r="E30" i="27"/>
  <c r="E37" i="27" s="1"/>
  <c r="E39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<sst xmlns="http://schemas.openxmlformats.org/spreadsheetml/2006/main" count="1409" uniqueCount="616">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</sst>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5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6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5" fontId="47" fillId="0" borderId="0" xfId="0" applyNumberFormat="1" applyFont="1"/>
    <xf numFmtId="174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9" zoomScaleNormal="100" workbookViewId="0">
      <selection activeCell="E63" sqref="E63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11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94" t="s">
        <v>586</v>
      </c>
      <c r="B1" s="394"/>
      <c r="C1" s="394"/>
      <c r="D1" s="394"/>
      <c r="E1" s="394"/>
      <c r="F1" s="394"/>
    </row>
    <row r="2" spans="1:9" ht="15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405" t="s">
        <v>594</v>
      </c>
      <c r="B18" s="405"/>
      <c r="C18" s="405"/>
      <c r="D18" s="161" t="str">
        <f>"Từ ngày "&amp;TEXT(G18,"dd/mm/yyyy;@")&amp;" đến "&amp;TEXT(G19,"dd/mm/yyyy;@")</f>
        <v>Từ ngày 17/05/2023 đến 23/05/2023</v>
      </c>
      <c r="G18" s="169">
        <v>45063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17/05/2023 to 23/05/2023</v>
      </c>
      <c r="G19" s="169">
        <v>45069</v>
      </c>
      <c r="H19" s="197"/>
    </row>
    <row r="20" spans="1:11" s="177" customFormat="1" ht="15.75" customHeight="1">
      <c r="A20" s="405" t="s">
        <v>590</v>
      </c>
      <c r="B20" s="405"/>
      <c r="C20" s="405"/>
      <c r="D20" s="161">
        <f>G19+2</f>
        <v>45071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45071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06" t="s">
        <v>531</v>
      </c>
      <c r="B23" s="407"/>
      <c r="C23" s="408" t="s">
        <v>542</v>
      </c>
      <c r="D23" s="407"/>
      <c r="E23" s="313" t="s">
        <v>543</v>
      </c>
      <c r="F23" s="185" t="s">
        <v>575</v>
      </c>
      <c r="K23" s="186"/>
    </row>
    <row r="24" spans="1:11" ht="15.75" customHeight="1">
      <c r="A24" s="409" t="s">
        <v>27</v>
      </c>
      <c r="B24" s="410"/>
      <c r="C24" s="411" t="s">
        <v>330</v>
      </c>
      <c r="D24" s="412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45069</v>
      </c>
      <c r="F25" s="277">
        <v>45062</v>
      </c>
      <c r="G25" s="182"/>
      <c r="K25" s="186"/>
    </row>
    <row r="26" spans="1:11" ht="15.75" customHeight="1">
      <c r="A26" s="416" t="s">
        <v>595</v>
      </c>
      <c r="B26" s="417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418">
        <v>1</v>
      </c>
      <c r="B28" s="419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420">
        <v>1.1000000000000001</v>
      </c>
      <c r="B30" s="421"/>
      <c r="C30" s="205" t="s">
        <v>597</v>
      </c>
      <c r="D30" s="206"/>
      <c r="E30" s="320">
        <f>F34</f>
        <v>44737602229</v>
      </c>
      <c r="F30" s="282">
        <v>44226179484</v>
      </c>
      <c r="G30" s="207"/>
      <c r="H30" s="208"/>
      <c r="I30" s="207"/>
      <c r="K30" s="186"/>
    </row>
    <row r="31" spans="1:11" ht="15.75" customHeight="1">
      <c r="A31" s="422">
        <v>1.2</v>
      </c>
      <c r="B31" s="423"/>
      <c r="C31" s="209" t="s">
        <v>598</v>
      </c>
      <c r="D31" s="210"/>
      <c r="E31" s="321">
        <f>F35</f>
        <v>8947.52</v>
      </c>
      <c r="F31" s="283">
        <v>8845.23</v>
      </c>
      <c r="G31" s="207"/>
      <c r="H31" s="208"/>
      <c r="I31" s="207"/>
      <c r="K31" s="186"/>
    </row>
    <row r="32" spans="1:11" ht="15.75" customHeight="1">
      <c r="A32" s="418">
        <v>2</v>
      </c>
      <c r="B32" s="419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8">
        <v>2.1</v>
      </c>
      <c r="B34" s="389"/>
      <c r="C34" s="205" t="s">
        <v>599</v>
      </c>
      <c r="D34" s="206"/>
      <c r="E34" s="320">
        <v>44457774812</v>
      </c>
      <c r="F34" s="282">
        <v>44737602229</v>
      </c>
      <c r="G34" s="213"/>
      <c r="H34" s="208"/>
      <c r="I34" s="207"/>
      <c r="K34" s="214"/>
    </row>
    <row r="35" spans="1:11" ht="15.75" customHeight="1">
      <c r="A35" s="403">
        <v>2.2000000000000002</v>
      </c>
      <c r="B35" s="404"/>
      <c r="C35" s="215" t="s">
        <v>600</v>
      </c>
      <c r="D35" s="204"/>
      <c r="E35" s="321">
        <v>8891.5499999999993</v>
      </c>
      <c r="F35" s="283">
        <v>8947.52</v>
      </c>
      <c r="G35" s="275"/>
      <c r="H35" s="208"/>
      <c r="I35" s="207"/>
    </row>
    <row r="36" spans="1:11" ht="15.75" customHeight="1">
      <c r="A36" s="381">
        <v>3</v>
      </c>
      <c r="B36" s="383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-279827417</v>
      </c>
      <c r="F37" s="287">
        <v>511422745</v>
      </c>
      <c r="G37" s="222"/>
      <c r="H37" s="208"/>
      <c r="I37" s="207"/>
    </row>
    <row r="38" spans="1:11" ht="15.75" customHeight="1">
      <c r="A38" s="399">
        <v>3.1</v>
      </c>
      <c r="B38" s="400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-279827417</v>
      </c>
      <c r="F39" s="287">
        <v>511422745</v>
      </c>
      <c r="G39" s="213"/>
      <c r="H39" s="208"/>
      <c r="I39" s="207"/>
    </row>
    <row r="40" spans="1:11" ht="15.75" customHeight="1">
      <c r="A40" s="390">
        <v>3.2</v>
      </c>
      <c r="B40" s="391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81">
        <v>4</v>
      </c>
      <c r="B42" s="382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-55.970000000001164</v>
      </c>
      <c r="F43" s="290">
        <v>102.29</v>
      </c>
      <c r="G43" s="304"/>
      <c r="H43" s="208"/>
      <c r="I43" s="207"/>
    </row>
    <row r="44" spans="1:11" ht="15.75" customHeight="1">
      <c r="A44" s="381">
        <v>5</v>
      </c>
      <c r="B44" s="382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8">
        <v>5.0999999999999996</v>
      </c>
      <c r="B46" s="389"/>
      <c r="C46" s="236" t="s">
        <v>601</v>
      </c>
      <c r="D46" s="206"/>
      <c r="E46" s="331">
        <v>57713473558</v>
      </c>
      <c r="F46" s="293">
        <v>57713473558</v>
      </c>
      <c r="G46" s="208"/>
      <c r="H46" s="208"/>
      <c r="I46" s="207"/>
    </row>
    <row r="47" spans="1:11" ht="15.75" customHeight="1">
      <c r="A47" s="388">
        <v>5.2</v>
      </c>
      <c r="B47" s="389"/>
      <c r="C47" s="237" t="s">
        <v>602</v>
      </c>
      <c r="D47" s="204"/>
      <c r="E47" s="331">
        <v>41530798949</v>
      </c>
      <c r="F47" s="293">
        <v>41530798949</v>
      </c>
      <c r="G47" s="276"/>
      <c r="H47" s="208"/>
      <c r="I47" s="207"/>
    </row>
    <row r="48" spans="1:11" ht="15.75" customHeight="1">
      <c r="A48" s="401" t="s">
        <v>596</v>
      </c>
      <c r="B48" s="402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81">
        <v>1</v>
      </c>
      <c r="B50" s="383"/>
      <c r="C50" s="198" t="s">
        <v>559</v>
      </c>
      <c r="D50" s="243"/>
      <c r="E50" s="334">
        <f>F52</f>
        <v>7000</v>
      </c>
      <c r="F50" s="294">
        <v>6380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81">
        <v>2</v>
      </c>
      <c r="B52" s="382"/>
      <c r="C52" s="244" t="s">
        <v>561</v>
      </c>
      <c r="D52" s="245"/>
      <c r="E52" s="334">
        <v>6880</v>
      </c>
      <c r="F52" s="296">
        <v>7000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86">
        <v>3</v>
      </c>
      <c r="B54" s="387"/>
      <c r="C54" s="216" t="s">
        <v>563</v>
      </c>
      <c r="D54" s="224"/>
      <c r="E54" s="336">
        <f>(E52-E50)/E50</f>
        <v>-1.7142857142857144E-2</v>
      </c>
      <c r="F54" s="297">
        <v>9.7199999999999995E-2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86">
        <v>4</v>
      </c>
      <c r="B56" s="387"/>
      <c r="C56" s="395" t="s">
        <v>603</v>
      </c>
      <c r="D56" s="396"/>
      <c r="E56" s="337"/>
      <c r="F56" s="298"/>
      <c r="H56" s="208"/>
      <c r="I56" s="207"/>
    </row>
    <row r="57" spans="1:9" ht="15.75" customHeight="1">
      <c r="A57" s="247"/>
      <c r="B57" s="248"/>
      <c r="C57" s="397"/>
      <c r="D57" s="398"/>
      <c r="E57" s="335"/>
      <c r="F57" s="295"/>
      <c r="H57" s="208"/>
      <c r="I57" s="207"/>
    </row>
    <row r="58" spans="1:9" ht="15.75" customHeight="1">
      <c r="A58" s="388">
        <v>4.0999999999999996</v>
      </c>
      <c r="B58" s="389"/>
      <c r="C58" s="249" t="s">
        <v>604</v>
      </c>
      <c r="D58" s="250"/>
      <c r="E58" s="328">
        <f>E52-E35</f>
        <v>-2011.5499999999993</v>
      </c>
      <c r="F58" s="290">
        <v>-1947.52</v>
      </c>
      <c r="G58" s="207"/>
      <c r="H58" s="208"/>
      <c r="I58" s="207"/>
    </row>
    <row r="59" spans="1:9" ht="15.75" customHeight="1">
      <c r="A59" s="390">
        <v>4.2</v>
      </c>
      <c r="B59" s="391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-0.22623164690070904</v>
      </c>
      <c r="F60" s="300">
        <v>-0.2177</v>
      </c>
      <c r="G60" s="246"/>
      <c r="H60" s="208"/>
      <c r="I60" s="207"/>
    </row>
    <row r="61" spans="1:9" ht="15.75" customHeight="1">
      <c r="A61" s="386">
        <v>5</v>
      </c>
      <c r="B61" s="387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8">
        <v>5.0999999999999996</v>
      </c>
      <c r="B63" s="389"/>
      <c r="C63" s="236" t="s">
        <v>605</v>
      </c>
      <c r="D63" s="255"/>
      <c r="E63" s="331">
        <v>9380</v>
      </c>
      <c r="F63" s="293">
        <v>9600</v>
      </c>
      <c r="G63" s="213"/>
      <c r="H63" s="208"/>
      <c r="I63" s="207"/>
    </row>
    <row r="64" spans="1:9" ht="15.75" customHeight="1" thickBot="1">
      <c r="A64" s="392">
        <v>5.2</v>
      </c>
      <c r="B64" s="39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385" t="s">
        <v>615</v>
      </c>
      <c r="F69" s="385"/>
    </row>
    <row r="70" spans="1:8">
      <c r="B70" s="270" t="s">
        <v>609</v>
      </c>
      <c r="D70" s="261"/>
      <c r="E70" s="384" t="s">
        <v>571</v>
      </c>
      <c r="F70" s="385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hYvWls4gictsjfB737rz7ok3DO0=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D7okXAEZZb9DwpkYhwptaj5KYIE=</DigestValue>
    </Reference>
  </SignedInfo>
  <SignatureValue>vrlHKowPc82EvHTj17/ZhAwynmub4EaO/2QMu2Ye3KrmbzbIOFCUGpFMYuZaLYS9WkJzs7f9UtaR
rI+G76Qtgeezr7n3esq3IF6rdiXMhOHkeUH+T2CAjobW5p7Cyes69lBTaELrUqdCWsg19+6FIBoO
NGZ4rrDcPFzWq4vwRoI=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ptn2EzzZIuurkJUy7rMhcywqXMA=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RuYC6mfjlu5IN16U5YGi9eVV+C0=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2WjYi7RZx3AQJV3tkgNwTtGHqtg=</DigestValue>
      </Reference>
      <Reference URI="/xl/worksheets/sheet2.xml?ContentType=application/vnd.openxmlformats-officedocument.spreadsheetml.worksheet+xml">
        <DigestMethod Algorithm="http://www.w3.org/2000/09/xmldsig#sha1"/>
        <DigestValue>J6BnocuF3e/srlXnxE0vaONaUw4=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Zdwm1nj2FtT5o23WJbIwVIkqtQw=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2023-05-24T09:03:00Z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2023-05-24T09:03:00Z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plf/uFPQ1A4s0ix2AXTcxl6sUs4=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7ro9/+KPCZRbWfFGfxq594Vm68E=</DigestValue>
    </Reference>
  </SignedInfo>
  <SignatureValue>BU1IKYDFPSQ2sCxq4U6w1wNVtnxVEOs01JTLnOO56/l06QiQRn4POel/Jxi8DJQX3dmEJXOv9hxr
czzqyj0PGcBySiDNVv0gS4mD5aJ7euhjJUPH9HGn4Gz90bmd9m3lVNEvuZl/YMtKrb9RRFF8bwHC
jbd+OE2DNVZqZVkM2gc=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RuYC6mfjlu5IN16U5YGi9eVV+C0=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2WjYi7RZx3AQJV3tkgNwTtGHqtg=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J6BnocuF3e/srlXnxE0vaONaUw4=</DigestValue>
      </Reference>
      <Reference URI="/xl/worksheets/sheet3.xml?ContentType=application/vnd.openxmlformats-officedocument.spreadsheetml.worksheet+xml">
        <DigestMethod Algorithm="http://www.w3.org/2000/09/xmldsig#sha1"/>
        <DigestValue>Zdwm1nj2FtT5o23WJbIwVIkqtQw=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ptn2EzzZIuurkJUy7rMhcywqXMA=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2023-05-24T09:54:51Z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2023-05-24T09:54:51Z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2023-05-17T04:07:15Z</cp:lastPrinted>
  <dcterms:created xsi:type="dcterms:W3CDTF">2014-09-25T08:23:57Z</dcterms:created>
  <dcterms:modified xsi:type="dcterms:W3CDTF">2023-05-24T07:49:17Z</dcterms:modified>
</cp:coreProperties>
</file>