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THANG\2023\1.2023\"/>
    </mc:Choice>
  </mc:AlternateContent>
  <bookViews>
    <workbookView xWindow="0" yWindow="0" windowWidth="24000" windowHeight="9600" tabRatio="944" firstSheet="2" activeTab="8"/>
  </bookViews>
  <sheets>
    <sheet name="Tong quat" sheetId="27" state="hidden" r:id="rId1"/>
    <sheet name="ngay thang" sheetId="19" state="hidden"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0"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3">BCtinhhinhtaichinh!$A$1:$E$75</definedName>
    <definedName name="_xlnm.Print_Area" localSheetId="2">BCthunhap!$A$1:$G$62</definedName>
    <definedName name="_xlnm.Print_Area" localSheetId="9">BCHoatDongVay_06026!$A$1:$K$38</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3">BCtinhhinhtaichinh!$12:$12</definedName>
    <definedName name="_xlnm.Print_Titles" localSheetId="2">BCthunhap!$12:$13</definedName>
    <definedName name="_xlnm.Print_Titles" localSheetId="8">Khac_06030!$13:$13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11" l="1"/>
  <c r="F42" i="11" l="1"/>
  <c r="D42" i="11"/>
  <c r="E26" i="11"/>
  <c r="E27" i="11"/>
  <c r="E28" i="11"/>
  <c r="E29" i="11"/>
  <c r="E30" i="11"/>
  <c r="E31" i="11"/>
  <c r="E37" i="11" l="1"/>
  <c r="B6" i="19" l="1"/>
  <c r="E22" i="11" l="1"/>
  <c r="E23" i="11"/>
  <c r="E24" i="11"/>
  <c r="E25" i="11"/>
  <c r="E17" i="11"/>
  <c r="E18" i="11"/>
  <c r="E19" i="11"/>
  <c r="E20" i="11"/>
  <c r="E21" i="11"/>
  <c r="E16" i="11"/>
  <c r="A5" i="12" l="1"/>
  <c r="C10" i="12"/>
  <c r="O49" i="16" l="1"/>
  <c r="N49" i="16"/>
  <c r="F49" i="9" l="1"/>
  <c r="F15" i="9"/>
  <c r="F16" i="9" l="1"/>
  <c r="F17" i="9"/>
  <c r="F54" i="9" l="1"/>
  <c r="F38" i="9"/>
  <c r="D10" i="28" l="1"/>
  <c r="A5" i="28"/>
  <c r="F37" i="9" l="1"/>
  <c r="F18" i="9"/>
  <c r="F20" i="9"/>
  <c r="F21" i="9"/>
  <c r="F24" i="9"/>
  <c r="F25" i="9"/>
  <c r="F30" i="9"/>
  <c r="F36" i="9"/>
  <c r="F40" i="9"/>
  <c r="F41" i="9"/>
  <c r="F42" i="9"/>
  <c r="F43" i="9"/>
  <c r="F44" i="9"/>
  <c r="F45" i="9"/>
  <c r="F46" i="9"/>
  <c r="F47" i="9"/>
  <c r="F48" i="9"/>
  <c r="F55" i="9"/>
  <c r="F56" i="9"/>
  <c r="F57" i="9"/>
  <c r="B10" i="17" l="1"/>
  <c r="B3" i="19" l="1"/>
  <c r="B4" i="19" l="1"/>
  <c r="B5" i="19" l="1"/>
  <c r="A5" i="20"/>
  <c r="A4" i="21" s="1"/>
  <c r="A4" i="23"/>
  <c r="A4" i="22"/>
  <c r="C10" i="20"/>
  <c r="C9" i="21" s="1"/>
  <c r="C9" i="22" s="1"/>
  <c r="C9" i="23" s="1"/>
  <c r="C4" i="19" l="1"/>
  <c r="C3" i="19"/>
  <c r="B2" i="19" l="1"/>
  <c r="C2" i="19"/>
  <c r="A5" i="8" l="1"/>
  <c r="D10" i="8"/>
  <c r="C10" i="11"/>
  <c r="A5" i="11"/>
  <c r="C10" i="10"/>
  <c r="A5" i="10"/>
  <c r="C10" i="9"/>
  <c r="A5" i="9"/>
  <c r="E12" i="17"/>
  <c r="D12" i="17"/>
  <c r="A5" i="17"/>
  <c r="A5" i="16"/>
  <c r="B10" i="16"/>
  <c r="C5" i="19"/>
  <c r="F53" i="11"/>
  <c r="F60" i="11" s="1"/>
  <c r="F61" i="11" l="1"/>
  <c r="G60" i="11" s="1"/>
  <c r="C7" i="19" l="1"/>
  <c r="G28" i="11"/>
  <c r="G32" i="11"/>
  <c r="G51" i="11"/>
  <c r="G31" i="11"/>
  <c r="G20" i="11"/>
  <c r="G45" i="11"/>
  <c r="G19" i="11"/>
  <c r="G22" i="11"/>
  <c r="G29" i="11"/>
  <c r="G26" i="11"/>
  <c r="G54" i="11"/>
  <c r="G53" i="11" s="1"/>
  <c r="G27" i="11"/>
  <c r="G23" i="11"/>
  <c r="G17" i="11"/>
  <c r="G16" i="11"/>
  <c r="G57" i="11"/>
  <c r="G42" i="11"/>
  <c r="G50" i="11"/>
  <c r="G25" i="11"/>
  <c r="G21" i="11"/>
  <c r="G35" i="11"/>
  <c r="G38" i="11"/>
  <c r="G24" i="11"/>
  <c r="G37" i="11"/>
  <c r="G18" i="11"/>
  <c r="C6" i="19"/>
  <c r="G55" i="11"/>
  <c r="G46" i="11"/>
  <c r="G48" i="11"/>
  <c r="G30" i="11"/>
  <c r="G44" i="11"/>
  <c r="G61" i="11"/>
</calcChain>
</file>

<file path=xl/sharedStrings.xml><?xml version="1.0" encoding="utf-8"?>
<sst xmlns="http://schemas.openxmlformats.org/spreadsheetml/2006/main" count="1006" uniqueCount="681">
  <si>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</si>
  <si>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</si>
  <si>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</si>
  <si>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</si>
  <si>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</si>
  <si>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</si>
  <si>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</si>
  <si>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</si>
  <si>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</si>
  <si>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</si>
  <si>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</si>
  <si>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</si>
  <si>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</si>
  <si>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</si>
  <si>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</si>
  <si>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</si>
  <si>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</si>
  <si>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</si>
  <si>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</si>
  <si>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</si>
  <si>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</si>
  <si>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</si>
  <si>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</si>
  <si>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</si>
  <si>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</si>
  <si>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</si>
  <si>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</si>
  <si>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</si>
  <si>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</si>
  <si>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</si>
  <si>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</si>
  <si>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</si>
  <si>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</si>
  <si>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</si>
  <si>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</si>
  <si>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</si>
  <si>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</si>
  <si>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</si>
  <si>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</si>
  <si>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</si>
  <si>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</si>
  <si>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</si>
  <si>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</si>
  <si>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</si>
  <si>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</si>
  <si>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</si>
  <si>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</si>
  <si>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</si>
  <si>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</si>
  <si>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</si>
  <si>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</si>
  <si>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</si>
  <si>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</si>
  <si>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</si>
  <si>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</si>
  <si>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</si>
  <si>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</si>
  <si>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</si>
  <si>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</si>
  <si>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</si>
  <si>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</si>
  <si>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</si>
  <si>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</si>
  <si>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</si>
  <si>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</si>
  <si>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</si>
  <si>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</si>
  <si>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</si>
  <si>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</si>
  <si>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</si>
  <si>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</si>
  <si>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</si>
  <si>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</si>
  <si>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</si>
  <si>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</si>
  <si>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</si>
  <si>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</si>
  <si>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</si>
  <si>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</si>
  <si>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</si>
  <si>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</si>
  <si>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</si>
  <si>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</si>
  <si>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</si>
  <si>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</si>
  <si>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</si>
  <si>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</si>
  <si>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</si>
  <si>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</si>
  <si>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</si>
  <si>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</si>
  <si>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</si>
  <si>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</si>
  <si>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</si>
  <si>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</si>
  <si>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</si>
  <si>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</si>
  <si>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</si>
  <si>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</si>
  <si>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</si>
  <si>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</si>
  <si>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</si>
  <si>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</si>
  <si>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</si>
  <si>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</si>
  <si>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</si>
  <si>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</si>
  <si>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</si>
  <si>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</si>
  <si>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</si>
  <si>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</si>
  <si>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</si>
  <si>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</si>
  <si>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</si>
  <si>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</si>
  <si>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</si>
  <si>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</si>
  <si>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</si>
  <si>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</si>
  <si>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</si>
  <si>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</si>
  <si>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</si>
  <si>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</si>
  <si>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</si>
  <si>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</si>
  <si>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</si>
  <si>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</si>
  <si>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</si>
  <si>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</si>
  <si>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</si>
  <si>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</si>
  <si>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</si>
  <si>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</si>
  <si>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</si>
  <si>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</si>
  <si>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</si>
  <si>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</si>
  <si>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</si>
  <si>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</si>
  <si>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</si>
  <si>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</si>
  <si>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</si>
  <si>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</si>
  <si>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</si>
  <si>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</si>
  <si>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</si>
  <si>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</si>
  <si>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</si>
  <si>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</si>
  <si>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</si>
  <si>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</si>
  <si>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</si>
  <si>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</si>
  <si>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</si>
  <si>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</si>
  <si>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</si>
  <si>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</si>
  <si>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</si>
  <si>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</si>
  <si>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</si>
  <si>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</si>
  <si>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</si>
  <si>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</si>
  <si>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</si>
  <si>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</si>
  <si>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</si>
  <si>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</si>
  <si>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</si>
  <si>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</si>
  <si>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</si>
  <si>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</si>
  <si>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</si>
  <si>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</si>
  <si>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</si>
  <si>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</si>
  <si>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</si>
  <si>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</si>
  <si>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</si>
  <si>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</si>
  <si>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</si>
  <si>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</si>
  <si>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</si>
  <si>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</si>
  <si>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</si>
  <si>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</si>
  <si>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</si>
  <si>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</si>
  <si>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</si>
  <si>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</si>
  <si>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</si>
  <si>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</si>
  <si>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</si>
  <si>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</si>
  <si>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</si>
  <si>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</si>
  <si>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</si>
  <si>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</si>
  <si>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</si>
  <si>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</si>
  <si>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</si>
  <si>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</si>
  <si>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</si>
  <si>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</si>
  <si>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</si>
  <si>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</si>
  <si>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</si>
  <si>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</si>
  <si>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</si>
  <si>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</si>
  <si>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</si>
  <si>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</si>
  <si>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</si>
  <si>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</si>
  <si>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</si>
  <si>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</si>
  <si>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</si>
  <si>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</si>
  <si>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</si>
  <si>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</si>
  <si>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</si>
  <si>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</si>
  <si>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</si>
  <si>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</si>
  <si>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</si>
  <si>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</si>
  <si>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</si>
  <si>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</si>
  <si>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</si>
  <si>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</si>
  <si>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</si>
  <si>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</si>
  <si>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</si>
  <si>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</si>
  <si>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</si>
  <si>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</si>
  <si>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</si>
  <si>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</si>
  <si>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</si>
  <si>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</si>
  <si>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</si>
  <si>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</si>
  <si>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</si>
  <si>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</si>
  <si>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</si>
  <si>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</si>
  <si>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</si>
  <si>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</si>
  <si>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</si>
  <si>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</si>
  <si>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</si>
  <si>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</si>
  <si>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</si>
  <si>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</si>
  <si>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</si>
  <si>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</si>
  <si>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</si>
  <si>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</si>
  <si>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</si>
  <si>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</si>
  <si>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</si>
  <si>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</si>
  <si>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</si>
  <si>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</si>
  <si>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</si>
  <si>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</si>
  <si>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</si>
  <si>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</si>
  <si>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</si>
  <si>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</si>
  <si>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</si>
  <si>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</si>
  <si>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</si>
  <si>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</si>
  <si>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</si>
  <si>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</si>
  <si>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</si>
  <si>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</si>
  <si>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</si>
  <si>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</si>
  <si>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</si>
  <si>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</si>
  <si>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</si>
  <si>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</si>
  <si>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</si>
  <si>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</si>
  <si>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</si>
  <si>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</si>
  <si>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</si>
  <si>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</si>
  <si>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</si>
  <si>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</si>
  <si>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</si>
  <si>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</si>
  <si>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</si>
  <si>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</si>
  <si>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</si>
  <si>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</si>
  <si>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</si>
  <si>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</si>
  <si>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</si>
  <si>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</si>
  <si>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</si>
  <si>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</si>
  <si>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</si>
  <si>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</si>
  <si>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</si>
  <si>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</si>
  <si>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</si>
  <si>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</si>
  <si>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</si>
  <si>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</si>
  <si>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</si>
  <si>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</si>
  <si>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</si>
  <si>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</si>
  <si>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</si>
  <si>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</si>
  <si>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</si>
  <si>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</si>
  <si>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</si>
  <si>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</si>
  <si>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</si>
  <si>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</si>
  <si>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</si>
  <si>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</si>
  <si>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</si>
  <si>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</si>
  <si>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</si>
  <si>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</si>
  <si>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</si>
  <si>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</si>
  <si>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</si>
  <si>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</si>
  <si>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</si>
  <si>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</si>
  <si>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</si>
  <si>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</si>
  <si>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</si>
  <si>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</si>
  <si>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</si>
  <si>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</si>
  <si>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</si>
  <si>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</si>
  <si>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</si>
  <si>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</si>
  <si>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</si>
  <si>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</si>
  <si>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</si>
  <si>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</si>
  <si>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</si>
  <si>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</si>
  <si>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</si>
  <si>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</si>
  <si>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</si>
  <si>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</si>
  <si>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</si>
  <si>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</si>
  <si>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</si>
  <si>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</si>
  <si>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</si>
  <si>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</si>
  <si>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</si>
  <si>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</si>
  <si>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</si>
  <si>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</si>
  <si>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</si>
  <si>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</si>
  <si>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</si>
  <si>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</si>
  <si>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</si>
  <si>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</si>
  <si>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</si>
  <si>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</si>
  <si>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</si>
  <si>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</si>
  <si>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</si>
  <si>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</si>
  <si>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</si>
  <si>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</si>
  <si>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</si>
  <si>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</si>
  <si>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</si>
  <si>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</si>
  <si>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</si>
  <si>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</si>
  <si>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</si>
  <si>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</si>
  <si>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</si>
  <si>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</si>
  <si>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</si>
  <si>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</si>
  <si>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</si>
  <si>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</si>
  <si>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</si>
  <si>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</si>
  <si>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</si>
  <si>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</si>
  <si>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</si>
  <si>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</si>
  <si>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</si>
  <si>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</si>
  <si>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</si>
  <si>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</si>
  <si>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</si>
  <si>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</si>
  <si>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</si>
  <si>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</si>
  <si>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</si>
  <si>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</si>
  <si>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</si>
  <si>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</si>
  <si>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</si>
  <si>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</si>
  <si>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</si>
  <si>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</si>
  <si>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</si>
  <si>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</si>
  <si>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</si>
  <si>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</si>
  <si>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</si>
  <si>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</si>
  <si>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</si>
  <si>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</si>
  <si>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</si>
  <si>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</si>
  <si>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</si>
  <si>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</si>
  <si>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</si>
  <si>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</si>
  <si>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</si>
  <si>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</si>
  <si>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</si>
  <si>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</si>
  <si>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</si>
  <si>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</si>
  <si>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</si>
  <si>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</si>
  <si>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</si>
  <si>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</si>
  <si>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</si>
  <si>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</si>
  <si>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</si>
  <si>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</si>
  <si>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</si>
  <si>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</si>
  <si>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</si>
  <si>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</si>
  <si>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</si>
  <si>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</si>
  <si>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</si>
  <si>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</si>
  <si>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</si>
  <si>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</si>
  <si>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</si>
  <si>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</si>
  <si>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</si>
  <si>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</si>
  <si>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</si>
  <si>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</si>
  <si>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</si>
  <si>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</si>
  <si>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</si>
  <si>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</si>
  <si>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</si>
  <si>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</si>
  <si>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</si>
  <si>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</si>
  <si>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</si>
  <si>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</si>
  <si>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</si>
  <si>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</si>
  <si>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</si>
  <si>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</si>
  <si>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</si>
  <si>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</si>
  <si>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</si>
  <si>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</si>
  <si>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</si>
  <si>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</si>
  <si>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</si>
  <si>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</si>
  <si>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</si>
  <si>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</si>
  <si>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</si>
  <si>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</si>
  <si>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</si>
  <si>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</si>
  <si>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</si>
  <si>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</si>
  <si>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</si>
  <si>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</si>
  <si>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</si>
  <si>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</si>
  <si>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</si>
  <si>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</si>
  <si>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</si>
  <si>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</si>
  <si>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</si>
  <si>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</si>
  <si>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</si>
  <si>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</si>
  <si>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</si>
  <si>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</si>
  <si>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</si>
  <si>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</si>
  <si>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</si>
  <si>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</si>
  <si>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</si>
  <si>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</si>
  <si>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</si>
  <si>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</si>
  <si>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</si>
  <si>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</si>
  <si>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</si>
  <si>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</si>
  <si>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</si>
  <si>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</si>
  <si>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</si>
  <si>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</si>
  <si>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</si>
  <si>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</si>
  <si>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</si>
  <si>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</si>
  <si>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</si>
  <si>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</si>
  <si>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</si>
  <si>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</si>
  <si>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</si>
  <si>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</si>
  <si>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</si>
  <si>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</si>
  <si>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</si>
  <si>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</si>
  <si>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</si>
  <si>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</si>
  <si>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</si>
  <si>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</si>
  <si>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</si>
  <si>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</si>
  <si>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</si>
  <si>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</si>
  <si>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</si>
  <si>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</si>
  <si>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</si>
  <si>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</si>
  <si>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</si>
  <si>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</si>
  <si>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</si>
  <si>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</si>
  <si>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</si>
  <si>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</si>
  <si>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</si>
  <si>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</si>
  <si>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</si>
  <si>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</si>
  <si>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</si>
  <si>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</si>
  <si>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</si>
  <si>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</si>
  <si>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</si>
  <si>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</si>
  <si>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</si>
  <si>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</si>
  <si>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</si>
  <si>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</si>
  <si>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</si>
  <si>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</si>
  <si>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</si>
  <si>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</si>
  <si>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</si>
  <si>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</si>
  <si>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</si>
  <si>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</si>
  <si>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</si>
  <si>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</si>
  <si>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</si>
  <si>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</si>
  <si>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</si>
  <si>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</si>
  <si>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</si>
  <si>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</si>
  <si>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</si>
  <si>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</si>
  <si>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</si>
  <si>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</si>
  <si>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</si>
  <si>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</si>
  <si>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</si>
  <si>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</si>
  <si>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</si>
  <si>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</si>
  <si>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</si>
  <si>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</si>
  <si>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</si>
  <si>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</si>
  <si>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</si>
  <si>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</si>
  <si>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</si>
  <si>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</si>
  <si>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</si>
  <si>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</si>
  <si>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</si>
  <si>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</si>
  <si>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</si>
  <si>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</si>
  <si>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</si>
  <si>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</si>
  <si>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</si>
  <si>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</si>
  <si>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</si>
  <si>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</si>
  <si>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</si>
  <si>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</si>
  <si>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</si>
  <si>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</si>
  <si>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</si>
  <si>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t>Năm 2022
Year 2022</t>
  </si>
  <si>
    <r>
      <t xml:space="preserve">Quỹ Đầu tư Cổ phiếu Ngân hàng và Tài chính Techcom
</t>
    </r>
    <r>
      <rPr>
        <sz val="10"/>
        <rFont val="Tahoma"/>
        <family val="2"/>
      </rPr>
      <t>Techcom Banking and Finance Equity Fund</t>
    </r>
  </si>
  <si>
    <r>
      <t xml:space="preserve">Công Ty Cổ phần Quản lý Quỹ Kỹ Thương
</t>
    </r>
    <r>
      <rPr>
        <sz val="10"/>
        <color rgb="FFFF0000"/>
        <rFont val="Tahoma"/>
        <family val="2"/>
      </rPr>
      <t>Techcom Capital Joint Stock Company</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</si>
  <si>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</si>
  <si>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</si>
  <si>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</si>
  <si>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</si>
  <si>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</si>
  <si>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</si>
  <si>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</si>
  <si>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</si>
  <si>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</si>
  <si>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</si>
  <si>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</si>
  <si>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</si>
  <si>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Quyền mua
</t>
    </r>
    <r>
      <rPr>
        <i/>
        <sz val="10"/>
        <color theme="1"/>
        <rFont val="Tahoma"/>
        <family val="2"/>
      </rPr>
      <t>Rights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</si>
  <si>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</si>
  <si>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</si>
  <si>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r>
      <t xml:space="preserve">Các chỉ tiêu về hiệu quả hoạt động
</t>
    </r>
    <r>
      <rPr>
        <i/>
        <sz val="10"/>
        <color theme="1"/>
        <rFont val="Tahoma"/>
        <family val="2"/>
      </rPr>
      <t>Investment performance indicators</t>
    </r>
  </si>
  <si>
    <r>
      <t xml:space="preserve">Chi phí kiểm toán trả cho tổ chức kiểm toán (nếu phát sinh)/Giá trị tài sản ròng trung bình trong kỳ  (%)
</t>
    </r>
    <r>
      <rPr>
        <i/>
        <sz val="10"/>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</si>
  <si>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</si>
  <si>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color theme="1"/>
        <rFont val="Tahoma"/>
        <family val="2"/>
      </rPr>
      <t>Portfolio turnover rate (%) = (total value of buy-in portfolio + total proceeds of sale-out portfolio) / 2 / Average NAV</t>
    </r>
  </si>
  <si>
    <r>
      <t xml:space="preserve">Các chỉ tiêu khác 
</t>
    </r>
    <r>
      <rPr>
        <i/>
        <sz val="10"/>
        <color theme="1"/>
        <rFont val="Tahoma"/>
        <family val="2"/>
      </rPr>
      <t>Other indicators</t>
    </r>
  </si>
  <si>
    <r>
      <t xml:space="preserve">Quy mô quỹ đầu kỳ
</t>
    </r>
    <r>
      <rPr>
        <i/>
        <sz val="10"/>
        <color theme="1"/>
        <rFont val="Tahoma"/>
        <family val="2"/>
      </rPr>
      <t>Fund scale at the beginning of the period</t>
    </r>
  </si>
  <si>
    <r>
      <t xml:space="preserve">Tổng giá trị chứng chỉ quỹ đang lưu hành đầu kỳ
</t>
    </r>
    <r>
      <rPr>
        <i/>
        <sz val="10"/>
        <color theme="1"/>
        <rFont val="Tahoma"/>
        <family val="2"/>
      </rPr>
      <t>Total value of outstanding Fund Certificate at the beginning of period</t>
    </r>
  </si>
  <si>
    <r>
      <t xml:space="preserve">Tổng số lượng chứng chỉ quỹ đang lưu hành đầu kỳ
</t>
    </r>
    <r>
      <rPr>
        <i/>
        <sz val="10"/>
        <color theme="1"/>
        <rFont val="Tahoma"/>
        <family val="2"/>
      </rPr>
      <t>Total number of outstanding Fund Certificate at the beginning of period</t>
    </r>
  </si>
  <si>
    <r>
      <t xml:space="preserve">Thay đổi quy mô quỹ trong kỳ
</t>
    </r>
    <r>
      <rPr>
        <i/>
        <sz val="10"/>
        <color theme="1"/>
        <rFont val="Tahoma"/>
        <family val="2"/>
      </rPr>
      <t>Change of Fund scale during the period</t>
    </r>
  </si>
  <si>
    <r>
      <t xml:space="preserve">Số lượng chứng chỉ quỹ phát hành thêm trong kỳ
</t>
    </r>
    <r>
      <rPr>
        <i/>
        <sz val="10"/>
        <color theme="1"/>
        <rFont val="Tahoma"/>
        <family val="2"/>
      </rPr>
      <t>Number of Fund Certificates subscribed during the period</t>
    </r>
  </si>
  <si>
    <r>
      <t xml:space="preserve">Giá trị vốn thực huy động thêm trong kỳ
</t>
    </r>
    <r>
      <rPr>
        <i/>
        <sz val="10"/>
        <color theme="1"/>
        <rFont val="Tahoma"/>
        <family val="2"/>
      </rPr>
      <t>Net subscription amount in period</t>
    </r>
  </si>
  <si>
    <r>
      <t xml:space="preserve">Số lượng Chứng chỉ quỹ mua lại trong kỳ
</t>
    </r>
    <r>
      <rPr>
        <i/>
        <sz val="10"/>
        <color theme="1"/>
        <rFont val="Tahoma"/>
        <family val="2"/>
      </rPr>
      <t>Number of Fund Certificates redeemed during the period</t>
    </r>
  </si>
  <si>
    <r>
      <t xml:space="preserve">Giá trị vốn thực phải thanh toán trong kỳ khi đáp ứng lệnh của nhà đầu tư
</t>
    </r>
    <r>
      <rPr>
        <i/>
        <sz val="10"/>
        <color theme="1"/>
        <rFont val="Tahoma"/>
        <family val="2"/>
      </rPr>
      <t>Net redemption amount in period (based on par value)</t>
    </r>
  </si>
  <si>
    <r>
      <t xml:space="preserve">Quy mô quỹ cuối kỳ
</t>
    </r>
    <r>
      <rPr>
        <i/>
        <sz val="10"/>
        <color theme="1"/>
        <rFont val="Tahoma"/>
        <family val="2"/>
      </rPr>
      <t>Fund scale at the end of the period</t>
    </r>
  </si>
  <si>
    <r>
      <t xml:space="preserve">Tỷ lệ nắm giữ chứng chỉ quỹ của công ty quản lý quỹ và người có liên quan cuối kỳ
</t>
    </r>
    <r>
      <rPr>
        <i/>
        <sz val="10"/>
        <color theme="1"/>
        <rFont val="Tahoma"/>
        <family val="2"/>
      </rPr>
      <t>Fund Management Company and related parties' ownership ratio at the end of the period</t>
    </r>
  </si>
  <si>
    <r>
      <t xml:space="preserve">Tỷ lệ nắm giữ chứng chỉ quỹ của 10 nhà đầu tư lớn nhất cuối kỳ
</t>
    </r>
    <r>
      <rPr>
        <i/>
        <sz val="10"/>
        <color theme="1"/>
        <rFont val="Tahoma"/>
        <family val="2"/>
      </rPr>
      <t>Top 10 biggest investors' ownership ratio at the end of the period</t>
    </r>
  </si>
  <si>
    <r>
      <t xml:space="preserve">Tỷ lệ nắm giữ chứng chỉ quỹ của nhà đầu tư nước ngoài cuối kỳ
</t>
    </r>
    <r>
      <rPr>
        <i/>
        <sz val="10"/>
        <color theme="1"/>
        <rFont val="Tahoma"/>
        <family val="2"/>
      </rPr>
      <t>Foreign investors' ownership ratio at the end of the period</t>
    </r>
  </si>
  <si>
    <r>
      <t xml:space="preserve">Số nhà đầu tư tham gia vào quỹ, kể cả giao dịch ký danh
</t>
    </r>
    <r>
      <rPr>
        <i/>
        <sz val="10"/>
        <color theme="1"/>
        <rFont val="Tahoma"/>
        <family val="2"/>
      </rPr>
      <t>Number of investors of the Fund at the end of the period</t>
    </r>
  </si>
  <si>
    <r>
      <rPr>
        <b/>
        <u/>
        <sz val="10"/>
        <color theme="1"/>
        <rFont val="Tahoma"/>
        <family val="2"/>
      </rPr>
      <t>Ghi chú:</t>
    </r>
    <r>
      <rPr>
        <sz val="10"/>
        <color theme="1"/>
        <rFont val="Tahoma"/>
        <family val="2"/>
      </rPr>
      <t xml:space="preserve"> </t>
    </r>
  </si>
  <si>
    <t xml:space="preserve">     ACB             </t>
  </si>
  <si>
    <t xml:space="preserve">     BVH             </t>
  </si>
  <si>
    <t xml:space="preserve">     MBB             </t>
  </si>
  <si>
    <t xml:space="preserve">     STB             </t>
  </si>
  <si>
    <t xml:space="preserve">     LPB             </t>
  </si>
  <si>
    <t xml:space="preserve">     MSB             </t>
  </si>
  <si>
    <t xml:space="preserve">     TPB             </t>
  </si>
  <si>
    <t xml:space="preserve">     VIB             </t>
  </si>
  <si>
    <t xml:space="preserve">     VPB             </t>
  </si>
  <si>
    <t>Tổng/Total</t>
  </si>
  <si>
    <t xml:space="preserve">     CTG121030       </t>
  </si>
  <si>
    <t>Ngày 31 tháng 12 năm 2022
As at 31 Dec 2022</t>
  </si>
  <si>
    <t xml:space="preserve">     VCB             </t>
  </si>
  <si>
    <t>Tiền gửi kỳ hạn trên 3 tháng (1)
Deposit with term more than three months</t>
  </si>
  <si>
    <t>Tiền gửi kỳ hạn dưới 3 tháng (2)
Deposit with term not more than three months</t>
  </si>
  <si>
    <t>Tháng 1 năm 2023/Jan 2023</t>
  </si>
  <si>
    <t>Tại ngày 31 tháng 1 năm 2023/ As at 31 Jan 2023</t>
  </si>
  <si>
    <t>KỲ BÁO CÁO/ THIS PERIOD
31/01/2023</t>
  </si>
  <si>
    <t>KỲ TRƯỚC/ LAST PERIOD
31/12/2022</t>
  </si>
  <si>
    <t>Ngày 31 tháng 1 năm 2023
As at 31 Jan 2023</t>
  </si>
  <si>
    <t xml:space="preserve">     BID             </t>
  </si>
  <si>
    <t xml:space="preserve">     CTG             </t>
  </si>
  <si>
    <t xml:space="preserve">     HCM             </t>
  </si>
  <si>
    <t xml:space="preserve">     SSI             </t>
  </si>
  <si>
    <t xml:space="preserve">     VCI             </t>
  </si>
  <si>
    <t xml:space="preserve">     VND             </t>
  </si>
  <si>
    <t>(1) Tiền gửi kỳ hạn trên 3 tháng bao gồm:
- Hợp đồng tiền gửi của Ngân hàng TMCP An Bình - Chi nhánh Hà Nội (HĐ số 160922.1/HDTG/ABB), tổng giá trị hợp đồng là 5 tỷ đồng. Ngân hàng giám sát đã nhận được xác nhận số dư từ Tổ chức phát hành tại thời điểm lập báo cáo.
(2) Tiền gửi kỳ hạn dưới 3 tháng bao gồm:
- Hợp đồng tiền gửi của Ngân hàng TMCP Phương Đông (HĐ số 01/2023/HĐTG/TCFIN-OCB), tổng giá trị hợp đồng là 3 tỷ đồng. Ngân hàng giám sát đã nhận được xác nhận số dư từ Tổ chức phát hành tại thời điểm lập báo cáo.
- Hợp đồng tiền gửi của Ngân hàng TMCP An Bình - Chi nhánh Hà Nội (HĐ số 060123/HĐTG/ABB), tổng giá trị hợp đồng là 3 tỷ đồng. Ngân hàng giám sát đã nhận được xác nhận số dư từ Tổ chức phát hành tại thời điểm lập báo cáo.</t>
  </si>
  <si>
    <t>Ngày 02 tháng 02 năm 2023
02 Feb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</si>
</sst>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67">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Arial"/>
      <family val="2"/>
      <scheme val="minor"/>
    </font>
    <font>
      <b/>
      <sz val="11"/>
      <color theme="1"/>
      <name val="Arial"/>
      <family val="2"/>
      <scheme val="minor"/>
    </font>
    <font>
      <sz val="10"/>
      <name val="Arial"/>
      <family val="2"/>
      <scheme val="minor"/>
    </font>
    <font>
      <sz val="11"/>
      <name val="Arial"/>
      <family val="2"/>
      <scheme val="minor"/>
    </font>
    <font>
      <b/>
      <sz val="11"/>
      <name val="Arial"/>
      <family val="2"/>
      <scheme val="minor"/>
    </font>
    <font>
      <sz val="11"/>
      <name val="Tahoma"/>
      <family val="2"/>
    </font>
    <font>
      <sz val="11"/>
      <color rgb="FFFF0000"/>
      <name val="Arial"/>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sz val="11"/>
      <color theme="0"/>
      <name val="Arial"/>
      <family val="2"/>
      <scheme val="minor"/>
    </font>
    <font>
      <u/>
      <sz val="11"/>
      <color theme="10"/>
      <name val="Arial"/>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Arial"/>
      <family val="2"/>
      <scheme val="minor"/>
    </font>
    <font>
      <sz val="11"/>
      <color theme="0"/>
      <name val="Times New Roman"/>
      <family val="1"/>
    </font>
    <font>
      <sz val="8.25"/>
      <name val="Microsoft Sans Serif"/>
      <family val="2"/>
    </font>
    <font>
      <sz val="18"/>
      <color theme="3"/>
      <name val="Times New Roman"/>
      <family val="2"/>
      <scheme val="major"/>
    </font>
    <font>
      <sz val="10"/>
      <color theme="1"/>
      <name val="Tahoma"/>
      <family val="2"/>
    </font>
    <font>
      <b/>
      <sz val="10"/>
      <color theme="1"/>
      <name val="Tahoma"/>
      <family val="2"/>
    </font>
    <font>
      <sz val="10"/>
      <color rgb="FFFF0000"/>
      <name val="Tahoma"/>
      <family val="2"/>
    </font>
    <font>
      <sz val="11"/>
      <color rgb="FFFF0000"/>
      <name val="Times New Roman"/>
      <family val="1"/>
    </font>
    <font>
      <b/>
      <sz val="10"/>
      <color rgb="FFFF0000"/>
      <name val="Tahoma"/>
      <family val="2"/>
    </font>
    <font>
      <b/>
      <sz val="8"/>
      <color rgb="FFFF0000"/>
      <name val="Tahoma"/>
      <family val="2"/>
    </font>
    <font>
      <i/>
      <sz val="10"/>
      <color theme="1"/>
      <name val="Tahoma"/>
      <family val="2"/>
    </font>
    <font>
      <b/>
      <i/>
      <sz val="10"/>
      <color theme="1"/>
      <name val="Tahoma"/>
      <family val="2"/>
    </font>
    <font>
      <b/>
      <u/>
      <sz val="10"/>
      <color theme="1"/>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1">
    <xf numFmtId="0" fontId="0" fillId="0" borderId="0"/>
    <xf numFmtId="169" fontId="12" fillId="0" borderId="0" quotePrefix="1" applyFont="0" applyFill="0" applyBorder="0" applyAlignment="0">
      <protection locked="0"/>
    </xf>
    <xf numFmtId="169" fontId="22" fillId="0" borderId="0" applyFont="0" applyFill="0" applyBorder="0" applyAlignment="0" applyProtection="0"/>
    <xf numFmtId="169" fontId="18" fillId="0" borderId="0" applyFont="0" applyFill="0" applyBorder="0" applyAlignment="0" applyProtection="0"/>
    <xf numFmtId="169" fontId="2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7" fillId="0" borderId="0"/>
    <xf numFmtId="9" fontId="12" fillId="0" borderId="0" quotePrefix="1" applyFont="0" applyFill="0" applyBorder="0" applyAlignment="0">
      <protection locked="0"/>
    </xf>
    <xf numFmtId="9" fontId="22" fillId="0" borderId="0" applyFont="0" applyFill="0" applyBorder="0" applyAlignment="0" applyProtection="0"/>
    <xf numFmtId="0" fontId="11" fillId="0" borderId="0"/>
    <xf numFmtId="169" fontId="11" fillId="0" borderId="0" applyFont="0" applyFill="0" applyBorder="0" applyAlignment="0" applyProtection="0"/>
    <xf numFmtId="0" fontId="10" fillId="0" borderId="0"/>
    <xf numFmtId="0" fontId="10" fillId="0" borderId="0"/>
    <xf numFmtId="169" fontId="12" fillId="0" borderId="0" quotePrefix="1" applyFont="0" applyFill="0" applyBorder="0" applyAlignment="0">
      <protection locked="0"/>
    </xf>
    <xf numFmtId="173" fontId="29" fillId="0" borderId="0" applyFont="0" applyFill="0" applyBorder="0" applyAlignment="0" applyProtection="0"/>
    <xf numFmtId="0" fontId="30" fillId="0" borderId="0" applyNumberFormat="0" applyFill="0" applyBorder="0" applyAlignment="0" applyProtection="0"/>
    <xf numFmtId="174" fontId="30" fillId="0" borderId="0" applyNumberFormat="0" applyFill="0" applyBorder="0" applyAlignment="0" applyProtection="0"/>
    <xf numFmtId="174" fontId="30" fillId="0" borderId="0" applyNumberFormat="0" applyFill="0" applyBorder="0" applyAlignment="0" applyProtection="0"/>
    <xf numFmtId="175" fontId="31" fillId="0" borderId="0" applyBorder="0"/>
    <xf numFmtId="0" fontId="12" fillId="0" borderId="0"/>
    <xf numFmtId="0" fontId="3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33" fillId="0" borderId="0" applyFont="0" applyFill="0" applyBorder="0" applyAlignment="0" applyProtection="0"/>
    <xf numFmtId="177" fontId="34" fillId="0" borderId="0" applyFont="0" applyFill="0" applyBorder="0" applyAlignment="0" applyProtection="0"/>
    <xf numFmtId="38" fontId="33" fillId="0" borderId="0" applyFont="0" applyFill="0" applyBorder="0" applyAlignment="0" applyProtection="0"/>
    <xf numFmtId="41" fontId="35" fillId="0" borderId="0" applyFont="0" applyFill="0" applyBorder="0" applyAlignment="0" applyProtection="0"/>
    <xf numFmtId="9" fontId="36" fillId="0" borderId="0" applyFont="0" applyFill="0" applyBorder="0" applyAlignment="0" applyProtection="0"/>
    <xf numFmtId="165" fontId="37" fillId="0" borderId="0" applyFont="0" applyFill="0" applyBorder="0" applyAlignment="0" applyProtection="0"/>
    <xf numFmtId="0" fontId="38"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9" fillId="0" borderId="0"/>
    <xf numFmtId="0" fontId="12" fillId="0" borderId="0" applyNumberFormat="0" applyFill="0" applyBorder="0" applyAlignment="0" applyProtection="0"/>
    <xf numFmtId="0" fontId="40" fillId="0" borderId="0"/>
    <xf numFmtId="0" fontId="40" fillId="0" borderId="0"/>
    <xf numFmtId="0" fontId="41" fillId="0" borderId="0">
      <alignment vertical="top"/>
    </xf>
    <xf numFmtId="166" fontId="42" fillId="0" borderId="0" applyFont="0" applyFill="0" applyBorder="0" applyAlignment="0" applyProtection="0"/>
    <xf numFmtId="0" fontId="43" fillId="0" borderId="0" applyNumberFormat="0" applyFill="0" applyBorder="0" applyAlignment="0" applyProtection="0"/>
    <xf numFmtId="166" fontId="42" fillId="0" borderId="0" applyFont="0" applyFill="0" applyBorder="0" applyAlignment="0" applyProtection="0"/>
    <xf numFmtId="173" fontId="29" fillId="0" borderId="0" applyFont="0" applyFill="0" applyBorder="0" applyAlignment="0" applyProtection="0"/>
    <xf numFmtId="43" fontId="29" fillId="0" borderId="0" applyFont="0" applyFill="0" applyBorder="0" applyAlignment="0" applyProtection="0"/>
    <xf numFmtId="178" fontId="42" fillId="0" borderId="0" applyFont="0" applyFill="0" applyBorder="0" applyAlignment="0" applyProtection="0"/>
    <xf numFmtId="41" fontId="29" fillId="0" borderId="0" applyFont="0" applyFill="0" applyBorder="0" applyAlignment="0" applyProtection="0"/>
    <xf numFmtId="166" fontId="42" fillId="0" borderId="0" applyFont="0" applyFill="0" applyBorder="0" applyAlignment="0" applyProtection="0"/>
    <xf numFmtId="178" fontId="42" fillId="0" borderId="0" applyFont="0" applyFill="0" applyBorder="0" applyAlignment="0" applyProtection="0"/>
    <xf numFmtId="43" fontId="29" fillId="0" borderId="0" applyFont="0" applyFill="0" applyBorder="0" applyAlignment="0" applyProtection="0"/>
    <xf numFmtId="179" fontId="42"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179" fontId="42" fillId="0" borderId="0" applyFont="0" applyFill="0" applyBorder="0" applyAlignment="0" applyProtection="0"/>
    <xf numFmtId="178" fontId="42" fillId="0" borderId="0" applyFont="0" applyFill="0" applyBorder="0" applyAlignment="0" applyProtection="0"/>
    <xf numFmtId="41" fontId="29" fillId="0" borderId="0" applyFont="0" applyFill="0" applyBorder="0" applyAlignment="0" applyProtection="0"/>
    <xf numFmtId="173" fontId="29" fillId="0" borderId="0" applyFont="0" applyFill="0" applyBorder="0" applyAlignment="0" applyProtection="0"/>
    <xf numFmtId="166" fontId="42" fillId="0" borderId="0" applyFont="0" applyFill="0" applyBorder="0" applyAlignment="0" applyProtection="0"/>
    <xf numFmtId="41" fontId="29" fillId="0" borderId="0" applyFont="0" applyFill="0" applyBorder="0" applyAlignment="0" applyProtection="0"/>
    <xf numFmtId="179" fontId="42" fillId="0" borderId="0" applyFont="0" applyFill="0" applyBorder="0" applyAlignment="0" applyProtection="0"/>
    <xf numFmtId="178" fontId="42" fillId="0" borderId="0" applyFont="0" applyFill="0" applyBorder="0" applyAlignment="0" applyProtection="0"/>
    <xf numFmtId="173" fontId="29" fillId="0" borderId="0" applyFont="0" applyFill="0" applyBorder="0" applyAlignment="0" applyProtection="0"/>
    <xf numFmtId="43" fontId="29" fillId="0" borderId="0" applyFont="0" applyFill="0" applyBorder="0" applyAlignment="0" applyProtection="0"/>
    <xf numFmtId="0" fontId="43" fillId="0" borderId="0" applyNumberForma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0" fontId="12" fillId="0" borderId="0"/>
    <xf numFmtId="0" fontId="44" fillId="0" borderId="0"/>
    <xf numFmtId="0" fontId="45" fillId="16" borderId="0"/>
    <xf numFmtId="9" fontId="46" fillId="0" borderId="0" applyBorder="0" applyAlignment="0" applyProtection="0"/>
    <xf numFmtId="0" fontId="47" fillId="16" borderId="0"/>
    <xf numFmtId="0" fontId="17" fillId="0" borderId="0"/>
    <xf numFmtId="174" fontId="48" fillId="17" borderId="0" applyNumberFormat="0" applyBorder="0" applyAlignment="0" applyProtection="0"/>
    <xf numFmtId="0" fontId="10" fillId="4" borderId="0" applyNumberFormat="0" applyBorder="0" applyAlignment="0" applyProtection="0"/>
    <xf numFmtId="174" fontId="48" fillId="18" borderId="0" applyNumberFormat="0" applyBorder="0" applyAlignment="0" applyProtection="0"/>
    <xf numFmtId="0" fontId="10" fillId="6" borderId="0" applyNumberFormat="0" applyBorder="0" applyAlignment="0" applyProtection="0"/>
    <xf numFmtId="174" fontId="48" fillId="19" borderId="0" applyNumberFormat="0" applyBorder="0" applyAlignment="0" applyProtection="0"/>
    <xf numFmtId="0" fontId="10" fillId="8" borderId="0" applyNumberFormat="0" applyBorder="0" applyAlignment="0" applyProtection="0"/>
    <xf numFmtId="174" fontId="48" fillId="20" borderId="0" applyNumberFormat="0" applyBorder="0" applyAlignment="0" applyProtection="0"/>
    <xf numFmtId="0" fontId="10" fillId="10" borderId="0" applyNumberFormat="0" applyBorder="0" applyAlignment="0" applyProtection="0"/>
    <xf numFmtId="174" fontId="48" fillId="21" borderId="0" applyNumberFormat="0" applyBorder="0" applyAlignment="0" applyProtection="0"/>
    <xf numFmtId="0" fontId="10" fillId="12" borderId="0" applyNumberFormat="0" applyBorder="0" applyAlignment="0" applyProtection="0"/>
    <xf numFmtId="174" fontId="48" fillId="22" borderId="0" applyNumberFormat="0" applyBorder="0" applyAlignment="0" applyProtection="0"/>
    <xf numFmtId="0" fontId="10" fillId="14" borderId="0" applyNumberFormat="0" applyBorder="0" applyAlignment="0" applyProtection="0"/>
    <xf numFmtId="0" fontId="49" fillId="16" borderId="0"/>
    <xf numFmtId="0" fontId="50" fillId="0" borderId="0"/>
    <xf numFmtId="0" fontId="51" fillId="0" borderId="0">
      <alignment wrapText="1"/>
    </xf>
    <xf numFmtId="174" fontId="48" fillId="23" borderId="0" applyNumberFormat="0" applyBorder="0" applyAlignment="0" applyProtection="0"/>
    <xf numFmtId="0" fontId="10" fillId="5" borderId="0" applyNumberFormat="0" applyBorder="0" applyAlignment="0" applyProtection="0"/>
    <xf numFmtId="174" fontId="48" fillId="24" borderId="0" applyNumberFormat="0" applyBorder="0" applyAlignment="0" applyProtection="0"/>
    <xf numFmtId="0" fontId="10" fillId="7" borderId="0" applyNumberFormat="0" applyBorder="0" applyAlignment="0" applyProtection="0"/>
    <xf numFmtId="174" fontId="48" fillId="25" borderId="0" applyNumberFormat="0" applyBorder="0" applyAlignment="0" applyProtection="0"/>
    <xf numFmtId="0" fontId="10" fillId="9" borderId="0" applyNumberFormat="0" applyBorder="0" applyAlignment="0" applyProtection="0"/>
    <xf numFmtId="174" fontId="48" fillId="20" borderId="0" applyNumberFormat="0" applyBorder="0" applyAlignment="0" applyProtection="0"/>
    <xf numFmtId="0" fontId="10" fillId="11" borderId="0" applyNumberFormat="0" applyBorder="0" applyAlignment="0" applyProtection="0"/>
    <xf numFmtId="174" fontId="48" fillId="23" borderId="0" applyNumberFormat="0" applyBorder="0" applyAlignment="0" applyProtection="0"/>
    <xf numFmtId="0" fontId="10" fillId="13" borderId="0" applyNumberFormat="0" applyBorder="0" applyAlignment="0" applyProtection="0"/>
    <xf numFmtId="174" fontId="48" fillId="26" borderId="0" applyNumberFormat="0" applyBorder="0" applyAlignment="0" applyProtection="0"/>
    <xf numFmtId="0" fontId="10" fillId="15" borderId="0" applyNumberFormat="0" applyBorder="0" applyAlignment="0" applyProtection="0"/>
    <xf numFmtId="174" fontId="52" fillId="27" borderId="0" applyNumberFormat="0" applyBorder="0" applyAlignment="0" applyProtection="0"/>
    <xf numFmtId="174" fontId="52" fillId="24" borderId="0" applyNumberFormat="0" applyBorder="0" applyAlignment="0" applyProtection="0"/>
    <xf numFmtId="174" fontId="52" fillId="25" borderId="0" applyNumberFormat="0" applyBorder="0" applyAlignment="0" applyProtection="0"/>
    <xf numFmtId="174" fontId="52" fillId="28" borderId="0" applyNumberFormat="0" applyBorder="0" applyAlignment="0" applyProtection="0"/>
    <xf numFmtId="174" fontId="52" fillId="29" borderId="0" applyNumberFormat="0" applyBorder="0" applyAlignment="0" applyProtection="0"/>
    <xf numFmtId="174" fontId="52" fillId="30" borderId="0" applyNumberFormat="0" applyBorder="0" applyAlignment="0" applyProtection="0"/>
    <xf numFmtId="174" fontId="52" fillId="31" borderId="0" applyNumberFormat="0" applyBorder="0" applyAlignment="0" applyProtection="0"/>
    <xf numFmtId="174" fontId="52" fillId="32" borderId="0" applyNumberFormat="0" applyBorder="0" applyAlignment="0" applyProtection="0"/>
    <xf numFmtId="174" fontId="52" fillId="33" borderId="0" applyNumberFormat="0" applyBorder="0" applyAlignment="0" applyProtection="0"/>
    <xf numFmtId="174" fontId="52" fillId="28" borderId="0" applyNumberFormat="0" applyBorder="0" applyAlignment="0" applyProtection="0"/>
    <xf numFmtId="174" fontId="52" fillId="29" borderId="0" applyNumberFormat="0" applyBorder="0" applyAlignment="0" applyProtection="0"/>
    <xf numFmtId="174" fontId="52" fillId="34" borderId="0" applyNumberFormat="0" applyBorder="0" applyAlignment="0" applyProtection="0"/>
    <xf numFmtId="0" fontId="53" fillId="0" borderId="0" applyNumberFormat="0" applyAlignment="0"/>
    <xf numFmtId="182" fontId="12" fillId="0" borderId="0" applyFont="0" applyFill="0" applyBorder="0" applyAlignment="0" applyProtection="0"/>
    <xf numFmtId="0" fontId="54" fillId="0" borderId="0" applyFont="0" applyFill="0" applyBorder="0" applyAlignment="0" applyProtection="0"/>
    <xf numFmtId="183" fontId="55" fillId="0" borderId="0" applyFont="0" applyFill="0" applyBorder="0" applyAlignment="0" applyProtection="0"/>
    <xf numFmtId="184" fontId="12" fillId="0" borderId="0" applyFont="0" applyFill="0" applyBorder="0" applyAlignment="0" applyProtection="0"/>
    <xf numFmtId="0" fontId="54" fillId="0" borderId="0" applyFont="0" applyFill="0" applyBorder="0" applyAlignment="0" applyProtection="0"/>
    <xf numFmtId="184" fontId="12" fillId="0" borderId="0" applyFont="0" applyFill="0" applyBorder="0" applyAlignment="0" applyProtection="0"/>
    <xf numFmtId="0" fontId="56" fillId="0" borderId="0">
      <alignment horizontal="center" wrapText="1"/>
      <protection locked="0"/>
    </xf>
    <xf numFmtId="185" fontId="57" fillId="0" borderId="0" applyFont="0" applyFill="0" applyBorder="0" applyAlignment="0" applyProtection="0"/>
    <xf numFmtId="0" fontId="54" fillId="0" borderId="0" applyFont="0" applyFill="0" applyBorder="0" applyAlignment="0" applyProtection="0"/>
    <xf numFmtId="185" fontId="57" fillId="0" borderId="0" applyFont="0" applyFill="0" applyBorder="0" applyAlignment="0" applyProtection="0"/>
    <xf numFmtId="186" fontId="57" fillId="0" borderId="0" applyFont="0" applyFill="0" applyBorder="0" applyAlignment="0" applyProtection="0"/>
    <xf numFmtId="0" fontId="54" fillId="0" borderId="0" applyFont="0" applyFill="0" applyBorder="0" applyAlignment="0" applyProtection="0"/>
    <xf numFmtId="186" fontId="57" fillId="0" borderId="0" applyFont="0" applyFill="0" applyBorder="0" applyAlignment="0" applyProtection="0"/>
    <xf numFmtId="173" fontId="29" fillId="0" borderId="0" applyFont="0" applyFill="0" applyBorder="0" applyAlignment="0" applyProtection="0"/>
    <xf numFmtId="174" fontId="58" fillId="18" borderId="0" applyNumberFormat="0" applyBorder="0" applyAlignment="0" applyProtection="0"/>
    <xf numFmtId="0" fontId="54" fillId="0" borderId="0"/>
    <xf numFmtId="0" fontId="44" fillId="0" borderId="0"/>
    <xf numFmtId="0" fontId="54" fillId="0" borderId="0"/>
    <xf numFmtId="37" fontId="59" fillId="0" borderId="0"/>
    <xf numFmtId="177" fontId="12" fillId="0" borderId="0" applyFont="0" applyFill="0" applyBorder="0" applyAlignment="0" applyProtection="0"/>
    <xf numFmtId="187" fontId="12" fillId="0" borderId="0" applyFont="0" applyFill="0" applyBorder="0" applyAlignment="0" applyProtection="0"/>
    <xf numFmtId="175" fontId="31" fillId="0" borderId="0" applyFill="0"/>
    <xf numFmtId="188" fontId="31" fillId="0" borderId="0" applyNumberFormat="0" applyFill="0" applyBorder="0" applyAlignment="0">
      <alignment horizontal="center"/>
    </xf>
    <xf numFmtId="0" fontId="60" fillId="0" borderId="0" applyNumberFormat="0" applyFill="0">
      <alignment horizontal="center" vertical="center" wrapText="1"/>
    </xf>
    <xf numFmtId="175" fontId="31" fillId="0" borderId="9" applyFill="0" applyBorder="0"/>
    <xf numFmtId="167" fontId="31" fillId="0" borderId="0" applyAlignment="0"/>
    <xf numFmtId="0" fontId="60" fillId="0" borderId="0" applyFill="0" applyBorder="0">
      <alignment horizontal="center" vertical="center"/>
    </xf>
    <xf numFmtId="0" fontId="60" fillId="0" borderId="0" applyFill="0" applyBorder="0">
      <alignment horizontal="center" vertical="center"/>
    </xf>
    <xf numFmtId="175" fontId="31" fillId="0" borderId="8" applyFill="0" applyBorder="0"/>
    <xf numFmtId="0" fontId="31" fillId="0" borderId="0" applyNumberFormat="0" applyAlignment="0"/>
    <xf numFmtId="0" fontId="44" fillId="0" borderId="0" applyFill="0" applyBorder="0">
      <alignment horizontal="center" vertical="center" wrapText="1"/>
    </xf>
    <xf numFmtId="0" fontId="60" fillId="0" borderId="0" applyFill="0" applyBorder="0">
      <alignment horizontal="center" vertical="center" wrapText="1"/>
    </xf>
    <xf numFmtId="175" fontId="31" fillId="0" borderId="0" applyFill="0"/>
    <xf numFmtId="0" fontId="31" fillId="0" borderId="0" applyNumberFormat="0" applyAlignment="0">
      <alignment horizontal="center"/>
    </xf>
    <xf numFmtId="0" fontId="44" fillId="0" borderId="0" applyFill="0">
      <alignment horizontal="center" vertical="center" wrapText="1"/>
    </xf>
    <xf numFmtId="0" fontId="60" fillId="0" borderId="0" applyFill="0">
      <alignment horizontal="center" vertical="center" wrapText="1"/>
    </xf>
    <xf numFmtId="175" fontId="31" fillId="0" borderId="0" applyFill="0"/>
    <xf numFmtId="0" fontId="31" fillId="0" borderId="0" applyNumberFormat="0" applyAlignment="0">
      <alignment horizontal="center"/>
    </xf>
    <xf numFmtId="0" fontId="31" fillId="0" borderId="0" applyFill="0">
      <alignment vertical="center" wrapText="1"/>
    </xf>
    <xf numFmtId="0" fontId="60" fillId="0" borderId="0">
      <alignment horizontal="center" vertical="center" wrapText="1"/>
    </xf>
    <xf numFmtId="175" fontId="31" fillId="0" borderId="0" applyFill="0"/>
    <xf numFmtId="0" fontId="44" fillId="0" borderId="0" applyNumberFormat="0" applyAlignment="0">
      <alignment horizontal="center"/>
    </xf>
    <xf numFmtId="0" fontId="31" fillId="0" borderId="0" applyFill="0">
      <alignment horizontal="center" vertical="center" wrapText="1"/>
    </xf>
    <xf numFmtId="0" fontId="60" fillId="0" borderId="0" applyFill="0">
      <alignment horizontal="center" vertical="center" wrapText="1"/>
    </xf>
    <xf numFmtId="175" fontId="61" fillId="0" borderId="0" applyFill="0"/>
    <xf numFmtId="0" fontId="31" fillId="0" borderId="0" applyNumberFormat="0" applyAlignment="0">
      <alignment horizontal="center"/>
    </xf>
    <xf numFmtId="0" fontId="31" fillId="0" borderId="0" applyFill="0">
      <alignment horizontal="center" vertical="center" wrapText="1"/>
    </xf>
    <xf numFmtId="0" fontId="60" fillId="0" borderId="0" applyFill="0">
      <alignment horizontal="center" vertical="center" wrapText="1"/>
    </xf>
    <xf numFmtId="175" fontId="62" fillId="0" borderId="0" applyFill="0"/>
    <xf numFmtId="0" fontId="31" fillId="0" borderId="0" applyNumberFormat="0" applyAlignment="0">
      <alignment horizontal="center"/>
    </xf>
    <xf numFmtId="0" fontId="63" fillId="0" borderId="0">
      <alignment horizontal="center" wrapText="1"/>
    </xf>
    <xf numFmtId="0" fontId="60" fillId="0" borderId="0" applyFill="0">
      <alignment horizontal="center" vertical="center" wrapText="1"/>
    </xf>
    <xf numFmtId="189" fontId="12" fillId="0" borderId="0" applyFill="0" applyBorder="0" applyAlignment="0"/>
    <xf numFmtId="174" fontId="64" fillId="16" borderId="10" applyNumberFormat="0" applyAlignment="0" applyProtection="0"/>
    <xf numFmtId="0" fontId="65" fillId="0" borderId="0"/>
    <xf numFmtId="190" fontId="42" fillId="0" borderId="0" applyFont="0" applyFill="0" applyBorder="0" applyAlignment="0" applyProtection="0"/>
    <xf numFmtId="174" fontId="66" fillId="35" borderId="11" applyNumberFormat="0" applyAlignment="0" applyProtection="0"/>
    <xf numFmtId="1" fontId="67" fillId="0" borderId="6" applyBorder="0"/>
    <xf numFmtId="167"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41"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41"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91" fontId="44" fillId="0" borderId="0"/>
    <xf numFmtId="191" fontId="44" fillId="0" borderId="0"/>
    <xf numFmtId="192" fontId="68" fillId="0" borderId="0"/>
    <xf numFmtId="3" fontId="12" fillId="0" borderId="0" applyFont="0" applyFill="0" applyBorder="0" applyAlignment="0" applyProtection="0"/>
    <xf numFmtId="3" fontId="12" fillId="0" borderId="0" applyFont="0" applyFill="0" applyBorder="0" applyAlignment="0" applyProtection="0"/>
    <xf numFmtId="0" fontId="69" fillId="0" borderId="0" applyNumberFormat="0" applyAlignment="0">
      <alignment horizontal="left"/>
    </xf>
    <xf numFmtId="0" fontId="70" fillId="0" borderId="0" applyNumberFormat="0" applyAlignment="0"/>
    <xf numFmtId="193" fontId="71" fillId="0" borderId="0" applyFont="0" applyFill="0" applyBorder="0" applyAlignment="0" applyProtection="0"/>
    <xf numFmtId="194" fontId="12" fillId="0" borderId="0" applyFont="0" applyFill="0" applyBorder="0" applyAlignment="0" applyProtection="0"/>
    <xf numFmtId="194" fontId="12" fillId="0" borderId="0" applyFont="0" applyFill="0" applyBorder="0" applyAlignment="0" applyProtection="0"/>
    <xf numFmtId="195" fontId="12" fillId="0" borderId="0"/>
    <xf numFmtId="0" fontId="12" fillId="0" borderId="0" applyFont="0" applyFill="0" applyBorder="0" applyAlignment="0" applyProtection="0"/>
    <xf numFmtId="0" fontId="12" fillId="0" borderId="0" applyFont="0" applyFill="0" applyBorder="0" applyAlignment="0" applyProtection="0"/>
    <xf numFmtId="196" fontId="12" fillId="0" borderId="0" applyFont="0" applyFill="0" applyBorder="0" applyAlignment="0" applyProtection="0"/>
    <xf numFmtId="197" fontId="12" fillId="0" borderId="0" applyFont="0" applyFill="0" applyBorder="0" applyAlignment="0" applyProtection="0"/>
    <xf numFmtId="198" fontId="12" fillId="0" borderId="0"/>
    <xf numFmtId="0" fontId="42" fillId="0" borderId="12">
      <alignment horizontal="left"/>
    </xf>
    <xf numFmtId="0" fontId="72" fillId="0" borderId="0" applyNumberFormat="0" applyAlignment="0">
      <alignment horizontal="left"/>
    </xf>
    <xf numFmtId="199" fontId="17" fillId="0" borderId="0" applyFont="0" applyFill="0" applyBorder="0" applyAlignment="0" applyProtection="0"/>
    <xf numFmtId="200" fontId="12" fillId="0" borderId="0" applyFont="0" applyFill="0" applyBorder="0" applyAlignment="0" applyProtection="0"/>
    <xf numFmtId="174" fontId="73"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01" fontId="17" fillId="0" borderId="13" applyFont="0" applyFill="0" applyBorder="0" applyProtection="0"/>
    <xf numFmtId="174" fontId="74" fillId="19" borderId="0" applyNumberFormat="0" applyBorder="0" applyAlignment="0" applyProtection="0"/>
    <xf numFmtId="38" fontId="53" fillId="16" borderId="0" applyNumberFormat="0" applyBorder="0" applyAlignment="0" applyProtection="0"/>
    <xf numFmtId="0" fontId="75" fillId="0" borderId="0">
      <alignment horizontal="left"/>
    </xf>
    <xf numFmtId="0" fontId="76" fillId="0" borderId="14" applyNumberFormat="0" applyAlignment="0" applyProtection="0">
      <alignment horizontal="left" vertical="center"/>
    </xf>
    <xf numFmtId="0" fontId="76" fillId="0" borderId="15">
      <alignment horizontal="left" vertical="center"/>
    </xf>
    <xf numFmtId="14" fontId="30" fillId="21" borderId="16">
      <alignment horizontal="center" vertical="center" wrapText="1"/>
    </xf>
    <xf numFmtId="0" fontId="77" fillId="0" borderId="0" applyNumberFormat="0" applyFill="0" applyBorder="0" applyAlignment="0" applyProtection="0"/>
    <xf numFmtId="174" fontId="78" fillId="0" borderId="17"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6" fillId="0" borderId="0" applyNumberFormat="0" applyFill="0" applyBorder="0" applyAlignment="0" applyProtection="0"/>
    <xf numFmtId="174" fontId="79" fillId="0" borderId="18"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174" fontId="80" fillId="0" borderId="19" applyNumberFormat="0" applyFill="0" applyAlignment="0" applyProtection="0"/>
    <xf numFmtId="174" fontId="80" fillId="0" borderId="0" applyNumberFormat="0" applyFill="0" applyBorder="0" applyAlignment="0" applyProtection="0"/>
    <xf numFmtId="14" fontId="30" fillId="21" borderId="16">
      <alignment horizontal="center" vertical="center" wrapText="1"/>
    </xf>
    <xf numFmtId="202" fontId="81" fillId="0" borderId="0">
      <protection locked="0"/>
    </xf>
    <xf numFmtId="202" fontId="81" fillId="0" borderId="0">
      <protection locked="0"/>
    </xf>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10" fontId="53" fillId="36" borderId="1" applyNumberFormat="0" applyBorder="0" applyAlignment="0" applyProtection="0"/>
    <xf numFmtId="0" fontId="85" fillId="0" borderId="0"/>
    <xf numFmtId="0" fontId="85" fillId="0" borderId="0"/>
    <xf numFmtId="0" fontId="85" fillId="0" borderId="0"/>
    <xf numFmtId="0" fontId="85" fillId="0" borderId="0"/>
    <xf numFmtId="0" fontId="85" fillId="0" borderId="0"/>
    <xf numFmtId="174" fontId="86" fillId="22" borderId="10" applyNumberFormat="0" applyAlignment="0" applyProtection="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189" fontId="87" fillId="37" borderId="0"/>
    <xf numFmtId="0" fontId="56" fillId="0" borderId="0" applyNumberFormat="0" applyFont="0" applyBorder="0" applyAlignment="0"/>
    <xf numFmtId="174" fontId="88" fillId="0" borderId="20" applyNumberFormat="0" applyFill="0" applyAlignment="0" applyProtection="0"/>
    <xf numFmtId="189" fontId="87" fillId="38" borderId="0"/>
    <xf numFmtId="38" fontId="40" fillId="0" borderId="0" applyFont="0" applyFill="0" applyBorder="0" applyAlignment="0" applyProtection="0"/>
    <xf numFmtId="40" fontId="40"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89" fillId="0" borderId="16"/>
    <xf numFmtId="203" fontId="90" fillId="0" borderId="21"/>
    <xf numFmtId="173" fontId="12" fillId="0" borderId="0" applyFont="0" applyFill="0" applyBorder="0" applyAlignment="0" applyProtection="0"/>
    <xf numFmtId="204" fontId="12" fillId="0" borderId="0" applyFont="0" applyFill="0" applyBorder="0" applyAlignment="0" applyProtection="0"/>
    <xf numFmtId="205" fontId="40" fillId="0" borderId="0" applyFont="0" applyFill="0" applyBorder="0" applyAlignment="0" applyProtection="0"/>
    <xf numFmtId="206" fontId="40" fillId="0" borderId="0" applyFont="0" applyFill="0" applyBorder="0" applyAlignment="0" applyProtection="0"/>
    <xf numFmtId="207" fontId="42" fillId="0" borderId="0" applyFont="0" applyFill="0" applyBorder="0" applyAlignment="0" applyProtection="0"/>
    <xf numFmtId="208" fontId="42" fillId="0" borderId="0" applyFont="0" applyFill="0" applyBorder="0" applyAlignment="0" applyProtection="0"/>
    <xf numFmtId="0" fontId="91" fillId="0" borderId="0" applyNumberFormat="0" applyFont="0" applyFill="0" applyAlignment="0"/>
    <xf numFmtId="174" fontId="92" fillId="39" borderId="0" applyNumberFormat="0" applyBorder="0" applyAlignment="0" applyProtection="0"/>
    <xf numFmtId="0" fontId="71" fillId="0" borderId="1"/>
    <xf numFmtId="0" fontId="71" fillId="0" borderId="1"/>
    <xf numFmtId="0" fontId="44" fillId="0" borderId="0"/>
    <xf numFmtId="0" fontId="44" fillId="0" borderId="0"/>
    <xf numFmtId="0" fontId="71" fillId="0" borderId="1"/>
    <xf numFmtId="37" fontId="93" fillId="0" borderId="0"/>
    <xf numFmtId="0" fontId="94" fillId="0" borderId="1" applyNumberFormat="0" applyFont="0" applyFill="0" applyBorder="0" applyAlignment="0">
      <alignment horizontal="center"/>
    </xf>
    <xf numFmtId="209" fontId="9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0" fillId="0" borderId="0"/>
    <xf numFmtId="0" fontId="18" fillId="0" borderId="0"/>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10" fillId="0" borderId="0"/>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10" fillId="0" borderId="0"/>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10" fillId="0" borderId="0"/>
    <xf numFmtId="0" fontId="96" fillId="0" borderId="0">
      <alignment vertical="top"/>
    </xf>
    <xf numFmtId="0" fontId="10" fillId="0" borderId="0"/>
    <xf numFmtId="0" fontId="10" fillId="0" borderId="0"/>
    <xf numFmtId="0" fontId="10" fillId="0" borderId="0"/>
    <xf numFmtId="0" fontId="10" fillId="0" borderId="0"/>
    <xf numFmtId="0" fontId="10" fillId="0" borderId="0"/>
    <xf numFmtId="174" fontId="12" fillId="0" borderId="0" applyNumberFormat="0" applyFill="0" applyBorder="0" applyAlignment="0" applyProtection="0"/>
    <xf numFmtId="0" fontId="10" fillId="0" borderId="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2" fillId="0" borderId="0"/>
    <xf numFmtId="0" fontId="41" fillId="0" borderId="0"/>
    <xf numFmtId="0" fontId="10" fillId="0" borderId="0"/>
    <xf numFmtId="0" fontId="4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40" fontId="56" fillId="0" borderId="0">
      <alignment horizontal="right"/>
    </xf>
    <xf numFmtId="40" fontId="97" fillId="0" borderId="0">
      <alignment horizontal="center" wrapText="1"/>
    </xf>
    <xf numFmtId="174" fontId="41" fillId="36" borderId="22" applyNumberFormat="0" applyFont="0" applyAlignment="0" applyProtection="0"/>
    <xf numFmtId="0" fontId="10" fillId="3" borderId="7" applyNumberFormat="0" applyFont="0" applyAlignment="0" applyProtection="0"/>
    <xf numFmtId="0" fontId="10" fillId="3" borderId="7" applyNumberFormat="0" applyFont="0" applyAlignment="0" applyProtection="0"/>
    <xf numFmtId="175" fontId="56" fillId="0" borderId="0" applyBorder="0" applyAlignment="0"/>
    <xf numFmtId="0" fontId="98" fillId="0" borderId="0"/>
    <xf numFmtId="210" fontId="42" fillId="0" borderId="0" applyFont="0" applyFill="0" applyBorder="0" applyAlignment="0" applyProtection="0"/>
    <xf numFmtId="211" fontId="42" fillId="0" borderId="0" applyFont="0" applyFill="0" applyBorder="0" applyAlignment="0" applyProtection="0"/>
    <xf numFmtId="0" fontId="12" fillId="0" borderId="0" applyFont="0" applyFill="0" applyBorder="0" applyAlignment="0" applyProtection="0"/>
    <xf numFmtId="0" fontId="44" fillId="0" borderId="0"/>
    <xf numFmtId="174" fontId="99" fillId="16" borderId="23" applyNumberFormat="0" applyAlignment="0" applyProtection="0"/>
    <xf numFmtId="14" fontId="56" fillId="0" borderId="0">
      <alignment horizontal="center" wrapText="1"/>
      <protection locked="0"/>
    </xf>
    <xf numFmtId="212"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1" fillId="0" borderId="0" applyFont="0" applyFill="0" applyBorder="0" applyAlignment="0" applyProtection="0"/>
    <xf numFmtId="9" fontId="10" fillId="0" borderId="0" applyFont="0" applyFill="0" applyBorder="0" applyAlignment="0" applyProtection="0"/>
    <xf numFmtId="9" fontId="41"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0" fillId="0" borderId="24" applyNumberFormat="0" applyBorder="0"/>
    <xf numFmtId="164" fontId="100" fillId="0" borderId="0"/>
    <xf numFmtId="0" fontId="40" fillId="0" borderId="0" applyNumberFormat="0" applyFont="0" applyFill="0" applyBorder="0" applyAlignment="0" applyProtection="0">
      <alignment horizontal="left"/>
    </xf>
    <xf numFmtId="38" fontId="31" fillId="16" borderId="25" applyFill="0">
      <alignment horizontal="right"/>
    </xf>
    <xf numFmtId="0" fontId="31" fillId="0" borderId="25" applyNumberFormat="0" applyFill="0" applyAlignment="0">
      <alignment horizontal="left" indent="7"/>
    </xf>
    <xf numFmtId="0" fontId="101" fillId="0" borderId="25" applyFill="0">
      <alignment horizontal="left" indent="8"/>
    </xf>
    <xf numFmtId="175" fontId="60" fillId="26" borderId="0" applyFill="0">
      <alignment horizontal="right"/>
    </xf>
    <xf numFmtId="0" fontId="60" fillId="40" borderId="0" applyNumberFormat="0">
      <alignment horizontal="right"/>
    </xf>
    <xf numFmtId="0" fontId="102" fillId="26" borderId="15" applyFill="0"/>
    <xf numFmtId="0" fontId="44" fillId="41" borderId="15" applyFill="0" applyBorder="0"/>
    <xf numFmtId="175" fontId="44" fillId="36" borderId="26" applyFill="0"/>
    <xf numFmtId="0" fontId="31" fillId="0" borderId="27" applyNumberFormat="0" applyAlignment="0"/>
    <xf numFmtId="0" fontId="102" fillId="0" borderId="0" applyFill="0">
      <alignment horizontal="left" indent="1"/>
    </xf>
    <xf numFmtId="0" fontId="103" fillId="36" borderId="0" applyFill="0">
      <alignment horizontal="left" indent="1"/>
    </xf>
    <xf numFmtId="175" fontId="31" fillId="22" borderId="26" applyFill="0"/>
    <xf numFmtId="0" fontId="31" fillId="0" borderId="26" applyNumberFormat="0" applyAlignment="0"/>
    <xf numFmtId="0" fontId="102" fillId="0" borderId="0" applyFill="0">
      <alignment horizontal="left" indent="2"/>
    </xf>
    <xf numFmtId="0" fontId="104" fillId="22" borderId="0" applyFill="0">
      <alignment horizontal="left" indent="2"/>
    </xf>
    <xf numFmtId="175" fontId="31" fillId="0" borderId="26" applyFill="0"/>
    <xf numFmtId="0" fontId="56" fillId="0" borderId="26" applyNumberFormat="0" applyAlignment="0"/>
    <xf numFmtId="0" fontId="105" fillId="0" borderId="0">
      <alignment horizontal="left" indent="3"/>
    </xf>
    <xf numFmtId="0" fontId="106" fillId="0" borderId="0" applyFill="0">
      <alignment horizontal="left" indent="3"/>
    </xf>
    <xf numFmtId="38" fontId="31" fillId="0" borderId="0" applyFill="0"/>
    <xf numFmtId="0" fontId="12" fillId="0" borderId="26" applyNumberFormat="0" applyFont="0" applyAlignment="0"/>
    <xf numFmtId="0" fontId="105" fillId="0" borderId="0">
      <alignment horizontal="left" indent="4"/>
    </xf>
    <xf numFmtId="0" fontId="31" fillId="0" borderId="0" applyFill="0" applyProtection="0">
      <alignment horizontal="left" indent="4"/>
    </xf>
    <xf numFmtId="38" fontId="31" fillId="0" borderId="0" applyFill="0"/>
    <xf numFmtId="0" fontId="31" fillId="0" borderId="0" applyNumberFormat="0" applyAlignment="0"/>
    <xf numFmtId="0" fontId="105" fillId="0" borderId="0">
      <alignment horizontal="left" indent="5"/>
    </xf>
    <xf numFmtId="0" fontId="31" fillId="0" borderId="0" applyFill="0">
      <alignment horizontal="left" indent="5"/>
    </xf>
    <xf numFmtId="175" fontId="31" fillId="0" borderId="0" applyFill="0"/>
    <xf numFmtId="0" fontId="44" fillId="0" borderId="0" applyNumberFormat="0" applyFill="0" applyAlignment="0"/>
    <xf numFmtId="0" fontId="107" fillId="0" borderId="0" applyFill="0">
      <alignment horizontal="left" indent="6"/>
    </xf>
    <xf numFmtId="0" fontId="31" fillId="0" borderId="0" applyFill="0">
      <alignment horizontal="left" indent="6"/>
    </xf>
    <xf numFmtId="213" fontId="12" fillId="0" borderId="0" applyNumberFormat="0" applyFill="0" applyBorder="0" applyAlignment="0" applyProtection="0">
      <alignment horizontal="left"/>
    </xf>
    <xf numFmtId="214" fontId="108" fillId="0" borderId="0" applyFont="0" applyFill="0" applyBorder="0" applyAlignment="0" applyProtection="0"/>
    <xf numFmtId="0" fontId="40" fillId="0" borderId="0" applyFont="0" applyFill="0" applyBorder="0" applyAlignment="0" applyProtection="0"/>
    <xf numFmtId="0" fontId="12" fillId="0" borderId="0"/>
    <xf numFmtId="215" fontId="71" fillId="0" borderId="0" applyFont="0" applyFill="0" applyBorder="0" applyAlignment="0" applyProtection="0"/>
    <xf numFmtId="179" fontId="42" fillId="0" borderId="0" applyFont="0" applyFill="0" applyBorder="0" applyAlignment="0" applyProtection="0"/>
    <xf numFmtId="166" fontId="42" fillId="0" borderId="0" applyFont="0" applyFill="0" applyBorder="0" applyAlignment="0" applyProtection="0"/>
    <xf numFmtId="0" fontId="89" fillId="0" borderId="0"/>
    <xf numFmtId="40" fontId="109" fillId="0" borderId="0" applyBorder="0">
      <alignment horizontal="right"/>
    </xf>
    <xf numFmtId="3" fontId="50" fillId="0" borderId="0" applyFill="0" applyBorder="0" applyAlignment="0" applyProtection="0">
      <alignment horizontal="right"/>
    </xf>
    <xf numFmtId="216" fontId="71" fillId="0" borderId="3">
      <alignment horizontal="right" vertical="center"/>
    </xf>
    <xf numFmtId="216" fontId="71" fillId="0" borderId="3">
      <alignment horizontal="right" vertical="center"/>
    </xf>
    <xf numFmtId="216" fontId="71" fillId="0" borderId="3">
      <alignment horizontal="right" vertical="center"/>
    </xf>
    <xf numFmtId="217" fontId="71" fillId="0" borderId="3">
      <alignment horizontal="center"/>
    </xf>
    <xf numFmtId="0" fontId="110" fillId="0" borderId="0">
      <alignment vertical="center" wrapText="1"/>
      <protection locked="0"/>
    </xf>
    <xf numFmtId="4" fontId="111" fillId="0" borderId="0"/>
    <xf numFmtId="3" fontId="112" fillId="0" borderId="28" applyNumberFormat="0" applyBorder="0" applyAlignment="0"/>
    <xf numFmtId="0" fontId="113" fillId="0" borderId="0" applyFont="0">
      <alignment horizontal="centerContinuous"/>
    </xf>
    <xf numFmtId="0" fontId="114" fillId="0" borderId="0" applyFill="0" applyBorder="0" applyProtection="0">
      <alignment horizontal="left" vertical="top"/>
    </xf>
    <xf numFmtId="174" fontId="115" fillId="0" borderId="0" applyNumberFormat="0" applyFill="0" applyBorder="0" applyAlignment="0" applyProtection="0"/>
    <xf numFmtId="0" fontId="12" fillId="0" borderId="9" applyNumberFormat="0" applyFont="0" applyFill="0" applyAlignment="0" applyProtection="0"/>
    <xf numFmtId="174" fontId="116" fillId="0" borderId="29" applyNumberFormat="0" applyFill="0" applyAlignment="0" applyProtection="0"/>
    <xf numFmtId="0" fontId="12" fillId="0" borderId="9" applyNumberFormat="0" applyFont="0" applyFill="0" applyAlignment="0" applyProtection="0"/>
    <xf numFmtId="0" fontId="12" fillId="0" borderId="9" applyNumberFormat="0" applyFont="0" applyFill="0" applyAlignment="0" applyProtection="0"/>
    <xf numFmtId="207" fontId="71" fillId="0" borderId="0"/>
    <xf numFmtId="218" fontId="71" fillId="0" borderId="1"/>
    <xf numFmtId="0" fontId="117" fillId="42" borderId="1">
      <alignment horizontal="left" vertical="center"/>
    </xf>
    <xf numFmtId="164" fontId="118" fillId="0" borderId="5">
      <alignment horizontal="left" vertical="top"/>
    </xf>
    <xf numFmtId="164" fontId="43" fillId="0" borderId="30">
      <alignment horizontal="left" vertical="top"/>
    </xf>
    <xf numFmtId="164" fontId="43" fillId="0" borderId="30">
      <alignment horizontal="left" vertical="top"/>
    </xf>
    <xf numFmtId="0" fontId="119" fillId="0" borderId="30">
      <alignment horizontal="left" vertical="center"/>
    </xf>
    <xf numFmtId="219" fontId="12" fillId="0" borderId="0" applyFont="0" applyFill="0" applyBorder="0" applyAlignment="0" applyProtection="0"/>
    <xf numFmtId="220" fontId="12" fillId="0" borderId="0" applyFont="0" applyFill="0" applyBorder="0" applyAlignment="0" applyProtection="0"/>
    <xf numFmtId="174" fontId="120" fillId="0" borderId="0" applyNumberFormat="0" applyFill="0" applyBorder="0" applyAlignment="0" applyProtection="0"/>
    <xf numFmtId="0" fontId="121" fillId="0" borderId="0">
      <alignment vertical="center"/>
    </xf>
    <xf numFmtId="166" fontId="122" fillId="0" borderId="0" applyFont="0" applyFill="0" applyBorder="0" applyAlignment="0" applyProtection="0"/>
    <xf numFmtId="168" fontId="122" fillId="0" borderId="0" applyFont="0" applyFill="0" applyBorder="0" applyAlignment="0" applyProtection="0"/>
    <xf numFmtId="0" fontId="122" fillId="0" borderId="0"/>
    <xf numFmtId="0" fontId="123" fillId="0" borderId="0" applyFont="0" applyFill="0" applyBorder="0" applyAlignment="0" applyProtection="0"/>
    <xf numFmtId="0" fontId="123" fillId="0" borderId="0" applyFont="0" applyFill="0" applyBorder="0" applyAlignment="0" applyProtection="0"/>
    <xf numFmtId="0" fontId="50" fillId="0" borderId="0">
      <alignment vertical="center"/>
    </xf>
    <xf numFmtId="40" fontId="124" fillId="0" borderId="0" applyFont="0" applyFill="0" applyBorder="0" applyAlignment="0" applyProtection="0"/>
    <xf numFmtId="38" fontId="124" fillId="0" borderId="0" applyFont="0" applyFill="0" applyBorder="0" applyAlignment="0" applyProtection="0"/>
    <xf numFmtId="0" fontId="124" fillId="0" borderId="0" applyFont="0" applyFill="0" applyBorder="0" applyAlignment="0" applyProtection="0"/>
    <xf numFmtId="0" fontId="124" fillId="0" borderId="0" applyFont="0" applyFill="0" applyBorder="0" applyAlignment="0" applyProtection="0"/>
    <xf numFmtId="9" fontId="125" fillId="0" borderId="0" applyBorder="0" applyAlignment="0" applyProtection="0"/>
    <xf numFmtId="0" fontId="126" fillId="0" borderId="0"/>
    <xf numFmtId="221" fontId="127" fillId="0" borderId="0" applyFont="0" applyFill="0" applyBorder="0" applyAlignment="0" applyProtection="0"/>
    <xf numFmtId="222" fontId="12" fillId="0" borderId="0" applyFont="0" applyFill="0" applyBorder="0" applyAlignment="0" applyProtection="0"/>
    <xf numFmtId="0" fontId="128" fillId="0" borderId="0" applyFont="0" applyFill="0" applyBorder="0" applyAlignment="0" applyProtection="0"/>
    <xf numFmtId="0" fontId="128"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0" fontId="129" fillId="0" borderId="0"/>
    <xf numFmtId="0" fontId="91" fillId="0" borderId="0"/>
    <xf numFmtId="187" fontId="130" fillId="0" borderId="0" applyFont="0" applyFill="0" applyBorder="0" applyAlignment="0" applyProtection="0"/>
    <xf numFmtId="41" fontId="35" fillId="0" borderId="0" applyFont="0" applyFill="0" applyBorder="0" applyAlignment="0" applyProtection="0"/>
    <xf numFmtId="43" fontId="35" fillId="0" borderId="0" applyFont="0" applyFill="0" applyBorder="0" applyAlignment="0" applyProtection="0"/>
    <xf numFmtId="0" fontId="130" fillId="0" borderId="0"/>
    <xf numFmtId="186" fontId="12" fillId="0" borderId="0" applyFont="0" applyFill="0" applyBorder="0" applyAlignment="0" applyProtection="0"/>
    <xf numFmtId="185" fontId="12" fillId="0" borderId="0" applyFont="0" applyFill="0" applyBorder="0" applyAlignment="0" applyProtection="0"/>
    <xf numFmtId="0" fontId="131" fillId="0" borderId="0"/>
    <xf numFmtId="173" fontId="35" fillId="0" borderId="0" applyFont="0" applyFill="0" applyBorder="0" applyAlignment="0" applyProtection="0"/>
    <xf numFmtId="205" fontId="37" fillId="0" borderId="0" applyFont="0" applyFill="0" applyBorder="0" applyAlignment="0" applyProtection="0"/>
    <xf numFmtId="204" fontId="35"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0" fontId="132" fillId="0" borderId="0" applyNumberFormat="0" applyFill="0" applyBorder="0" applyAlignment="0" applyProtection="0"/>
    <xf numFmtId="0" fontId="133" fillId="0" borderId="33" applyNumberFormat="0" applyFill="0" applyAlignment="0" applyProtection="0"/>
    <xf numFmtId="0" fontId="134" fillId="0" borderId="34" applyNumberFormat="0" applyFill="0" applyAlignment="0" applyProtection="0"/>
    <xf numFmtId="0" fontId="135" fillId="0" borderId="35" applyNumberFormat="0" applyFill="0" applyAlignment="0" applyProtection="0"/>
    <xf numFmtId="0" fontId="135" fillId="0" borderId="0" applyNumberFormat="0" applyFill="0" applyBorder="0" applyAlignment="0" applyProtection="0"/>
    <xf numFmtId="0" fontId="136" fillId="43" borderId="0" applyNumberFormat="0" applyBorder="0" applyAlignment="0" applyProtection="0"/>
    <xf numFmtId="0" fontId="137" fillId="44" borderId="0" applyNumberFormat="0" applyBorder="0" applyAlignment="0" applyProtection="0"/>
    <xf numFmtId="0" fontId="138" fillId="45" borderId="0" applyNumberFormat="0" applyBorder="0" applyAlignment="0" applyProtection="0"/>
    <xf numFmtId="0" fontId="139" fillId="46" borderId="36" applyNumberFormat="0" applyAlignment="0" applyProtection="0"/>
    <xf numFmtId="0" fontId="140" fillId="47" borderId="37" applyNumberFormat="0" applyAlignment="0" applyProtection="0"/>
    <xf numFmtId="0" fontId="141" fillId="47" borderId="36" applyNumberFormat="0" applyAlignment="0" applyProtection="0"/>
    <xf numFmtId="0" fontId="142" fillId="0" borderId="38" applyNumberFormat="0" applyFill="0" applyAlignment="0" applyProtection="0"/>
    <xf numFmtId="0" fontId="143" fillId="48" borderId="39" applyNumberFormat="0" applyAlignment="0" applyProtection="0"/>
    <xf numFmtId="0" fontId="28" fillId="0" borderId="0" applyNumberFormat="0" applyFill="0" applyBorder="0" applyAlignment="0" applyProtection="0"/>
    <xf numFmtId="0" fontId="144" fillId="0" borderId="0" applyNumberFormat="0" applyFill="0" applyBorder="0" applyAlignment="0" applyProtection="0"/>
    <xf numFmtId="0" fontId="23" fillId="0" borderId="40" applyNumberFormat="0" applyFill="0" applyAlignment="0" applyProtection="0"/>
    <xf numFmtId="0" fontId="145" fillId="4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45" fillId="50" borderId="0" applyNumberFormat="0" applyBorder="0" applyAlignment="0" applyProtection="0"/>
    <xf numFmtId="0" fontId="145" fillId="5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45" fillId="52" borderId="0" applyNumberFormat="0" applyBorder="0" applyAlignment="0" applyProtection="0"/>
    <xf numFmtId="0" fontId="145"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5" fillId="54" borderId="0" applyNumberFormat="0" applyBorder="0" applyAlignment="0" applyProtection="0"/>
    <xf numFmtId="0" fontId="145"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45" fillId="56" borderId="0" applyNumberFormat="0" applyBorder="0" applyAlignment="0" applyProtection="0"/>
    <xf numFmtId="0" fontId="145"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45" fillId="58" borderId="0" applyNumberFormat="0" applyBorder="0" applyAlignment="0" applyProtection="0"/>
    <xf numFmtId="0" fontId="145"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45" fillId="60" borderId="0" applyNumberFormat="0" applyBorder="0" applyAlignment="0" applyProtection="0"/>
    <xf numFmtId="0" fontId="96" fillId="0" borderId="0">
      <alignment vertical="top"/>
    </xf>
    <xf numFmtId="0" fontId="9" fillId="3" borderId="7" applyNumberFormat="0" applyFont="0" applyAlignment="0" applyProtection="0"/>
    <xf numFmtId="0" fontId="8" fillId="0" borderId="0"/>
    <xf numFmtId="169" fontId="8" fillId="0" borderId="0" applyFont="0" applyFill="0" applyBorder="0" applyAlignment="0" applyProtection="0"/>
    <xf numFmtId="0" fontId="96"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6" fillId="0" borderId="0">
      <alignment vertical="top"/>
    </xf>
    <xf numFmtId="0" fontId="96"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6" fillId="0" borderId="0">
      <alignment vertical="top"/>
    </xf>
    <xf numFmtId="0" fontId="96"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6"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6" fillId="0" borderId="0">
      <alignment vertical="top"/>
    </xf>
    <xf numFmtId="0" fontId="96"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96" fillId="0" borderId="0">
      <alignment vertical="top"/>
    </xf>
    <xf numFmtId="0" fontId="96"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2" fillId="0" borderId="0"/>
    <xf numFmtId="0" fontId="146" fillId="0" borderId="0" applyNumberFormat="0" applyFill="0" applyBorder="0" applyAlignment="0" applyProtection="0"/>
    <xf numFmtId="0" fontId="156"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57" fillId="0" borderId="0" applyNumberFormat="0" applyFill="0" applyBorder="0" applyAlignment="0" applyProtection="0"/>
    <xf numFmtId="0" fontId="156" fillId="0" borderId="0">
      <alignment vertical="top"/>
    </xf>
  </cellStyleXfs>
  <cellXfs count="515">
    <xf numFmtId="0" fontId="0" fillId="0" borderId="0" xfId="0"/>
    <xf numFmtId="0" fontId="16" fillId="2" borderId="0" xfId="0" applyFont="1" applyFill="1"/>
    <xf numFmtId="10" fontId="16" fillId="2" borderId="1" xfId="30" applyNumberFormat="1" applyFont="1" applyFill="1" applyBorder="1" applyAlignment="1">
      <alignment horizontal="left" vertical="center" wrapText="1"/>
    </xf>
    <xf numFmtId="49" fontId="16" fillId="2" borderId="1" xfId="30" applyNumberFormat="1" applyFont="1" applyFill="1" applyBorder="1" applyAlignment="1">
      <alignment horizontal="center" vertical="center" wrapText="1"/>
    </xf>
    <xf numFmtId="49" fontId="16" fillId="2" borderId="1" xfId="30" applyNumberFormat="1" applyFont="1" applyFill="1" applyBorder="1" applyAlignment="1">
      <alignment horizontal="left" vertical="center" wrapText="1"/>
    </xf>
    <xf numFmtId="14" fontId="15" fillId="2" borderId="1" xfId="30" applyNumberFormat="1" applyFont="1" applyFill="1" applyBorder="1" applyAlignment="1">
      <alignment horizontal="left" vertical="center" wrapText="1"/>
    </xf>
    <xf numFmtId="10" fontId="15" fillId="2" borderId="1" xfId="30" applyNumberFormat="1" applyFont="1" applyFill="1" applyBorder="1" applyAlignment="1">
      <alignment horizontal="left" vertical="center" wrapText="1"/>
    </xf>
    <xf numFmtId="0" fontId="20" fillId="2" borderId="0" xfId="0" applyFont="1" applyFill="1" applyAlignment="1">
      <alignment horizontal="center" vertical="center"/>
    </xf>
    <xf numFmtId="0" fontId="21" fillId="2" borderId="0" xfId="0" applyFont="1" applyFill="1" applyAlignment="1">
      <alignment vertical="center"/>
    </xf>
    <xf numFmtId="49" fontId="16" fillId="2" borderId="1" xfId="49" applyNumberFormat="1" applyFont="1" applyFill="1" applyBorder="1" applyAlignment="1">
      <alignment horizontal="center" vertical="center" wrapText="1"/>
    </xf>
    <xf numFmtId="49" fontId="16" fillId="2" borderId="1" xfId="49" applyNumberFormat="1" applyFont="1" applyFill="1" applyBorder="1" applyAlignment="1">
      <alignment horizontal="left" vertical="center" wrapText="1"/>
    </xf>
    <xf numFmtId="0" fontId="15" fillId="2" borderId="0" xfId="43" applyFont="1" applyFill="1" applyAlignment="1">
      <alignment vertical="center"/>
    </xf>
    <xf numFmtId="15" fontId="16" fillId="2" borderId="0" xfId="48" applyNumberFormat="1" applyFont="1" applyFill="1" applyAlignment="1">
      <alignment horizontal="left" vertical="center" wrapText="1"/>
    </xf>
    <xf numFmtId="49" fontId="16" fillId="2" borderId="1" xfId="19" applyNumberFormat="1" applyFont="1" applyFill="1" applyBorder="1" applyAlignment="1">
      <alignment horizontal="left" vertical="center" wrapText="1"/>
    </xf>
    <xf numFmtId="49" fontId="15" fillId="2" borderId="1" xfId="19" applyNumberFormat="1" applyFont="1" applyFill="1" applyBorder="1" applyAlignment="1">
      <alignment horizontal="left" vertical="center" wrapText="1"/>
    </xf>
    <xf numFmtId="0" fontId="14" fillId="2" borderId="0" xfId="0" applyFont="1" applyFill="1" applyAlignment="1">
      <alignment horizontal="center" vertical="center"/>
    </xf>
    <xf numFmtId="0" fontId="14" fillId="2" borderId="0" xfId="48" applyFont="1" applyFill="1" applyAlignment="1">
      <alignment horizontal="center" vertical="center"/>
    </xf>
    <xf numFmtId="0" fontId="16" fillId="2" borderId="0" xfId="48" applyFont="1" applyFill="1" applyAlignment="1">
      <alignment horizontal="left" vertical="center" wrapText="1"/>
    </xf>
    <xf numFmtId="0" fontId="12" fillId="2" borderId="0" xfId="0" applyFont="1" applyFill="1"/>
    <xf numFmtId="0" fontId="15" fillId="2" borderId="0" xfId="0" applyFont="1" applyFill="1"/>
    <xf numFmtId="170" fontId="16" fillId="2" borderId="0" xfId="1" applyNumberFormat="1" applyFont="1" applyFill="1" applyBorder="1">
      <protection locked="0"/>
    </xf>
    <xf numFmtId="170" fontId="15" fillId="2" borderId="0" xfId="1" applyNumberFormat="1" applyFont="1" applyFill="1" applyBorder="1">
      <protection locked="0"/>
    </xf>
    <xf numFmtId="0" fontId="16" fillId="2" borderId="2" xfId="0" applyFont="1" applyFill="1" applyBorder="1"/>
    <xf numFmtId="170" fontId="16" fillId="2" borderId="2" xfId="1" applyNumberFormat="1" applyFont="1" applyFill="1" applyBorder="1">
      <protection locked="0"/>
    </xf>
    <xf numFmtId="0" fontId="25" fillId="2" borderId="0" xfId="30" applyFont="1" applyFill="1" applyAlignment="1">
      <alignment horizontal="center"/>
    </xf>
    <xf numFmtId="0" fontId="25" fillId="2" borderId="0" xfId="30" applyFont="1" applyFill="1"/>
    <xf numFmtId="0" fontId="16" fillId="2" borderId="0" xfId="30" applyFont="1" applyFill="1"/>
    <xf numFmtId="170" fontId="16" fillId="2" borderId="0" xfId="1" applyNumberFormat="1" applyFont="1" applyFill="1">
      <protection locked="0"/>
    </xf>
    <xf numFmtId="170" fontId="15" fillId="2" borderId="0" xfId="1" applyNumberFormat="1" applyFont="1" applyFill="1">
      <protection locked="0"/>
    </xf>
    <xf numFmtId="0" fontId="14" fillId="2" borderId="0" xfId="0" applyFont="1" applyFill="1"/>
    <xf numFmtId="170" fontId="14" fillId="2" borderId="0" xfId="1" applyNumberFormat="1" applyFont="1" applyFill="1">
      <protection locked="0"/>
    </xf>
    <xf numFmtId="0" fontId="15" fillId="2" borderId="1" xfId="19" applyFont="1" applyFill="1" applyBorder="1" applyAlignment="1">
      <alignment horizontal="center" vertical="center" wrapText="1"/>
    </xf>
    <xf numFmtId="0" fontId="15" fillId="2" borderId="3" xfId="19" applyFont="1" applyFill="1" applyBorder="1" applyAlignment="1">
      <alignment horizontal="center" vertical="center" wrapText="1"/>
    </xf>
    <xf numFmtId="0" fontId="15" fillId="2" borderId="6" xfId="19" applyFont="1" applyFill="1" applyBorder="1" applyAlignment="1">
      <alignment horizontal="center" vertical="center" wrapText="1"/>
    </xf>
    <xf numFmtId="0" fontId="15" fillId="2" borderId="6" xfId="19" applyFont="1" applyFill="1" applyBorder="1" applyAlignment="1">
      <alignment horizontal="left" vertical="center" wrapText="1"/>
    </xf>
    <xf numFmtId="0" fontId="15" fillId="2" borderId="32" xfId="19" applyFont="1" applyFill="1" applyBorder="1" applyAlignment="1">
      <alignment horizontal="center" vertical="center" wrapText="1"/>
    </xf>
    <xf numFmtId="170" fontId="60" fillId="2" borderId="0" xfId="6" applyNumberFormat="1" applyFont="1" applyFill="1" applyAlignment="1" applyProtection="1">
      <alignment horizontal="center" vertical="center"/>
      <protection locked="0"/>
    </xf>
    <xf numFmtId="0" fontId="16" fillId="2" borderId="0" xfId="43" applyFont="1" applyFill="1" applyAlignment="1">
      <alignment vertical="center"/>
    </xf>
    <xf numFmtId="0" fontId="14" fillId="2" borderId="0" xfId="43" applyFont="1" applyFill="1" applyAlignment="1">
      <alignment vertical="center"/>
    </xf>
    <xf numFmtId="0" fontId="15" fillId="2" borderId="8" xfId="43" applyFont="1" applyFill="1" applyBorder="1" applyAlignment="1">
      <alignment vertical="center"/>
    </xf>
    <xf numFmtId="0" fontId="15" fillId="2" borderId="8" xfId="43" applyFont="1" applyFill="1" applyBorder="1" applyAlignment="1">
      <alignment horizontal="right" vertical="center"/>
    </xf>
    <xf numFmtId="0" fontId="15" fillId="2" borderId="0" xfId="43" applyFont="1" applyFill="1" applyAlignment="1">
      <alignment horizontal="right" vertical="center"/>
    </xf>
    <xf numFmtId="170" fontId="15" fillId="2" borderId="0" xfId="237" applyNumberFormat="1" applyFont="1" applyFill="1" applyBorder="1" applyAlignment="1">
      <alignment horizontal="right" vertical="center"/>
    </xf>
    <xf numFmtId="0" fontId="15" fillId="2" borderId="0" xfId="422" applyFont="1" applyFill="1" applyAlignment="1">
      <alignment horizontal="right" vertical="center"/>
    </xf>
    <xf numFmtId="170" fontId="15" fillId="2" borderId="0" xfId="237" applyNumberFormat="1" applyFont="1" applyFill="1" applyAlignment="1">
      <alignment horizontal="right" vertical="center"/>
    </xf>
    <xf numFmtId="0" fontId="16" fillId="2" borderId="0" xfId="422" applyFont="1" applyFill="1" applyAlignment="1">
      <alignment horizontal="right" vertical="center"/>
    </xf>
    <xf numFmtId="0" fontId="16" fillId="2" borderId="0" xfId="422" applyFont="1" applyFill="1" applyAlignment="1">
      <alignment vertical="center"/>
    </xf>
    <xf numFmtId="170" fontId="15" fillId="2" borderId="0" xfId="237" applyNumberFormat="1" applyFont="1" applyFill="1" applyAlignment="1">
      <alignment horizontal="center" wrapText="1"/>
    </xf>
    <xf numFmtId="0" fontId="15" fillId="2" borderId="0" xfId="48" applyFont="1" applyFill="1" applyAlignment="1">
      <alignment horizontal="center" wrapText="1"/>
    </xf>
    <xf numFmtId="0" fontId="16" fillId="2" borderId="0" xfId="48" applyFont="1" applyFill="1"/>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170" fontId="15" fillId="2" borderId="0" xfId="237" applyNumberFormat="1" applyFont="1" applyFill="1" applyAlignment="1">
      <alignment horizontal="center" vertical="center" wrapText="1"/>
    </xf>
    <xf numFmtId="0" fontId="15" fillId="2" borderId="0" xfId="48" applyFont="1" applyFill="1" applyAlignment="1">
      <alignment horizontal="center" vertical="center" wrapText="1"/>
    </xf>
    <xf numFmtId="170" fontId="14" fillId="2" borderId="0" xfId="237" applyNumberFormat="1" applyFont="1" applyFill="1" applyAlignment="1">
      <alignment horizontal="center" vertical="center"/>
    </xf>
    <xf numFmtId="0" fontId="14" fillId="2" borderId="0" xfId="48" applyFont="1" applyFill="1" applyAlignment="1">
      <alignment horizontal="right" vertical="center"/>
    </xf>
    <xf numFmtId="170" fontId="15" fillId="2" borderId="0" xfId="237"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170"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0" fontId="16" fillId="2" borderId="0" xfId="237" applyNumberFormat="1" applyFont="1" applyFill="1" applyAlignment="1">
      <alignment horizontal="left" wrapText="1"/>
    </xf>
    <xf numFmtId="0" fontId="16" fillId="2" borderId="0" xfId="48" applyFont="1" applyFill="1" applyAlignment="1">
      <alignment horizontal="right" vertical="center"/>
    </xf>
    <xf numFmtId="170" fontId="16" fillId="2" borderId="0" xfId="237" applyNumberFormat="1" applyFont="1" applyFill="1" applyAlignment="1">
      <alignment horizontal="right"/>
    </xf>
    <xf numFmtId="0" fontId="16" fillId="2" borderId="0" xfId="48" applyFont="1" applyFill="1" applyAlignment="1">
      <alignment horizontal="right"/>
    </xf>
    <xf numFmtId="0" fontId="15" fillId="2" borderId="0" xfId="48" applyFont="1" applyFill="1" applyAlignment="1">
      <alignment vertical="center"/>
    </xf>
    <xf numFmtId="170" fontId="15" fillId="2" borderId="0" xfId="237" applyNumberFormat="1" applyFont="1" applyFill="1" applyBorder="1" applyAlignment="1">
      <alignment horizontal="left" vertical="center"/>
    </xf>
    <xf numFmtId="0" fontId="15" fillId="2" borderId="0" xfId="48" applyFont="1" applyFill="1" applyAlignment="1">
      <alignment horizontal="left" vertical="center"/>
    </xf>
    <xf numFmtId="170" fontId="15" fillId="2" borderId="0" xfId="237" applyNumberFormat="1" applyFont="1" applyFill="1" applyBorder="1" applyAlignment="1" applyProtection="1">
      <alignment horizontal="center" vertical="center" wrapText="1"/>
    </xf>
    <xf numFmtId="0" fontId="15" fillId="2" borderId="0" xfId="19" applyFont="1" applyFill="1" applyAlignment="1">
      <alignment horizontal="center" vertical="center" wrapText="1"/>
    </xf>
    <xf numFmtId="0" fontId="15" fillId="2" borderId="1" xfId="48" applyFont="1" applyFill="1" applyBorder="1" applyAlignment="1">
      <alignment horizontal="center" vertical="center" wrapText="1"/>
    </xf>
    <xf numFmtId="0" fontId="15" fillId="2" borderId="1" xfId="48" applyFont="1" applyFill="1" applyBorder="1" applyAlignment="1">
      <alignment horizontal="left" vertical="center" wrapText="1"/>
    </xf>
    <xf numFmtId="3" fontId="15" fillId="2" borderId="1" xfId="48" applyNumberFormat="1" applyFont="1" applyFill="1" applyBorder="1" applyAlignment="1">
      <alignment horizontal="right" vertical="center" wrapText="1"/>
    </xf>
    <xf numFmtId="0" fontId="15" fillId="2" borderId="3" xfId="48" applyFont="1" applyFill="1" applyBorder="1" applyAlignment="1">
      <alignment horizontal="left" vertical="center" wrapText="1"/>
    </xf>
    <xf numFmtId="3" fontId="15" fillId="2" borderId="3" xfId="48" applyNumberFormat="1" applyFont="1" applyFill="1" applyBorder="1" applyAlignment="1">
      <alignment horizontal="center" vertical="center" wrapText="1"/>
    </xf>
    <xf numFmtId="10" fontId="15" fillId="2" borderId="3" xfId="48" applyNumberFormat="1" applyFont="1" applyFill="1" applyBorder="1" applyAlignment="1">
      <alignment horizontal="right" vertical="center" wrapText="1"/>
    </xf>
    <xf numFmtId="0" fontId="15" fillId="2" borderId="0" xfId="48" applyFont="1" applyFill="1" applyAlignment="1">
      <alignment horizontal="left" vertical="center" wrapText="1"/>
    </xf>
    <xf numFmtId="0" fontId="16" fillId="2" borderId="1" xfId="48" applyFont="1" applyFill="1" applyBorder="1" applyAlignment="1">
      <alignment horizontal="left" vertical="center" wrapText="1"/>
    </xf>
    <xf numFmtId="0" fontId="15" fillId="2" borderId="1" xfId="48" applyFont="1" applyFill="1" applyBorder="1" applyAlignment="1">
      <alignment horizontal="right" vertical="center" wrapText="1"/>
    </xf>
    <xf numFmtId="0" fontId="15" fillId="2" borderId="3" xfId="48" applyFont="1" applyFill="1" applyBorder="1" applyAlignment="1">
      <alignment horizontal="right" vertical="center" wrapText="1"/>
    </xf>
    <xf numFmtId="170" fontId="15" fillId="2" borderId="3" xfId="48" applyNumberFormat="1" applyFont="1" applyFill="1" applyBorder="1" applyAlignment="1">
      <alignment horizontal="right" vertical="center" wrapText="1"/>
    </xf>
    <xf numFmtId="0" fontId="25" fillId="2" borderId="0" xfId="48" applyFont="1" applyFill="1"/>
    <xf numFmtId="3" fontId="15" fillId="2" borderId="3" xfId="48" applyNumberFormat="1" applyFont="1" applyFill="1" applyBorder="1" applyAlignment="1">
      <alignment horizontal="right" vertical="center" wrapText="1"/>
    </xf>
    <xf numFmtId="10" fontId="15" fillId="2" borderId="3" xfId="237" applyNumberFormat="1" applyFont="1" applyFill="1" applyBorder="1" applyAlignment="1" applyProtection="1">
      <alignment horizontal="right" vertical="center" wrapText="1"/>
      <protection locked="0"/>
    </xf>
    <xf numFmtId="0" fontId="25" fillId="2" borderId="0" xfId="48" applyFont="1" applyFill="1" applyAlignment="1">
      <alignment horizontal="right"/>
    </xf>
    <xf numFmtId="170" fontId="15" fillId="2" borderId="1" xfId="237" applyNumberFormat="1" applyFont="1" applyFill="1" applyBorder="1" applyAlignment="1" applyProtection="1">
      <alignment horizontal="right" vertical="center" wrapText="1"/>
    </xf>
    <xf numFmtId="170" fontId="15" fillId="2" borderId="3" xfId="237" applyNumberFormat="1" applyFont="1" applyFill="1" applyBorder="1" applyAlignment="1" applyProtection="1">
      <alignment horizontal="right" vertical="center" wrapText="1"/>
    </xf>
    <xf numFmtId="170" fontId="16" fillId="2" borderId="1" xfId="237" applyNumberFormat="1" applyFont="1" applyFill="1" applyBorder="1" applyAlignment="1" applyProtection="1">
      <alignment horizontal="right" vertical="center" wrapText="1"/>
      <protection locked="0"/>
    </xf>
    <xf numFmtId="170" fontId="16" fillId="2" borderId="3" xfId="237" applyNumberFormat="1" applyFont="1" applyFill="1" applyBorder="1" applyAlignment="1" applyProtection="1">
      <alignment horizontal="right" vertical="center" wrapText="1"/>
      <protection locked="0"/>
    </xf>
    <xf numFmtId="170" fontId="16" fillId="2" borderId="3" xfId="48" applyNumberFormat="1" applyFont="1" applyFill="1" applyBorder="1" applyAlignment="1">
      <alignment horizontal="right" vertical="center" wrapText="1"/>
    </xf>
    <xf numFmtId="10" fontId="16" fillId="2" borderId="3" xfId="237" applyNumberFormat="1" applyFont="1" applyFill="1" applyBorder="1" applyAlignment="1" applyProtection="1">
      <alignment horizontal="right" vertical="center" wrapText="1"/>
      <protection locked="0"/>
    </xf>
    <xf numFmtId="170" fontId="15" fillId="2" borderId="1" xfId="48" applyNumberFormat="1" applyFont="1" applyFill="1" applyBorder="1" applyAlignment="1">
      <alignment horizontal="right" vertical="center" wrapText="1"/>
    </xf>
    <xf numFmtId="10" fontId="15" fillId="2" borderId="3" xfId="709" applyNumberFormat="1" applyFont="1" applyFill="1" applyBorder="1" applyAlignment="1" applyProtection="1">
      <alignment horizontal="right" vertical="center" wrapText="1"/>
      <protection locked="0"/>
    </xf>
    <xf numFmtId="0" fontId="26" fillId="2" borderId="0" xfId="48" applyFont="1" applyFill="1"/>
    <xf numFmtId="0" fontId="16" fillId="2" borderId="1" xfId="48" applyFont="1" applyFill="1" applyBorder="1" applyAlignment="1">
      <alignment horizontal="right" vertical="center" wrapText="1"/>
    </xf>
    <xf numFmtId="0" fontId="16" fillId="2" borderId="3" xfId="48" applyFont="1" applyFill="1" applyBorder="1" applyAlignment="1">
      <alignment horizontal="right" vertical="center" wrapText="1"/>
    </xf>
    <xf numFmtId="170" fontId="16" fillId="2" borderId="3" xfId="237"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170" fontId="25" fillId="2" borderId="0" xfId="48" applyNumberFormat="1" applyFont="1" applyFill="1"/>
    <xf numFmtId="0" fontId="15" fillId="2" borderId="1" xfId="19" applyFont="1" applyFill="1" applyBorder="1" applyAlignment="1">
      <alignment horizontal="left" vertical="center" wrapText="1"/>
    </xf>
    <xf numFmtId="3" fontId="15" fillId="2" borderId="1" xfId="19" applyNumberFormat="1" applyFont="1" applyFill="1" applyBorder="1" applyAlignment="1">
      <alignment horizontal="right" vertical="center" wrapText="1"/>
    </xf>
    <xf numFmtId="0" fontId="15" fillId="2" borderId="1" xfId="19" applyFont="1" applyFill="1" applyBorder="1" applyAlignment="1">
      <alignment horizontal="right" vertical="center" wrapText="1"/>
    </xf>
    <xf numFmtId="0" fontId="15" fillId="2" borderId="3" xfId="19" applyFont="1" applyFill="1" applyBorder="1" applyAlignment="1">
      <alignment horizontal="right" vertical="center" wrapText="1"/>
    </xf>
    <xf numFmtId="3" fontId="15" fillId="2" borderId="3" xfId="19" applyNumberFormat="1" applyFont="1" applyFill="1" applyBorder="1" applyAlignment="1">
      <alignment horizontal="right" vertical="center" wrapText="1"/>
    </xf>
    <xf numFmtId="10" fontId="15" fillId="2" borderId="3" xfId="19" applyNumberFormat="1" applyFont="1" applyFill="1" applyBorder="1" applyAlignment="1">
      <alignment horizontal="right" vertical="center" wrapText="1"/>
    </xf>
    <xf numFmtId="170" fontId="15" fillId="2" borderId="0" xfId="237" applyNumberFormat="1" applyFont="1" applyFill="1" applyBorder="1" applyAlignment="1" applyProtection="1">
      <alignment horizontal="left" vertical="center" wrapText="1"/>
    </xf>
    <xf numFmtId="0" fontId="15" fillId="2" borderId="0" xfId="19" applyFont="1" applyFill="1" applyAlignment="1">
      <alignment horizontal="left" vertical="center" wrapText="1"/>
    </xf>
    <xf numFmtId="170" fontId="16" fillId="2" borderId="0" xfId="237" applyNumberFormat="1" applyFont="1" applyFill="1"/>
    <xf numFmtId="0" fontId="15" fillId="2" borderId="0" xfId="417" applyFont="1" applyFill="1" applyAlignment="1">
      <alignment vertical="center"/>
    </xf>
    <xf numFmtId="0" fontId="15" fillId="2" borderId="0" xfId="48" applyFont="1" applyFill="1" applyAlignment="1">
      <alignment horizontal="left"/>
    </xf>
    <xf numFmtId="0" fontId="15" fillId="2" borderId="0" xfId="48" applyFont="1" applyFill="1" applyAlignment="1">
      <alignment horizontal="right"/>
    </xf>
    <xf numFmtId="0" fontId="16" fillId="2" borderId="8" xfId="48" applyFont="1" applyFill="1" applyBorder="1"/>
    <xf numFmtId="170" fontId="15" fillId="2" borderId="8" xfId="1" applyNumberFormat="1" applyFont="1" applyFill="1" applyBorder="1" applyAlignment="1">
      <alignment horizontal="left"/>
      <protection locked="0"/>
    </xf>
    <xf numFmtId="170" fontId="16" fillId="2" borderId="8" xfId="1" applyNumberFormat="1" applyFont="1" applyFill="1" applyBorder="1" applyAlignment="1">
      <alignment horizontal="left"/>
      <protection locked="0"/>
    </xf>
    <xf numFmtId="170" fontId="15" fillId="2" borderId="0" xfId="1" applyNumberFormat="1" applyFont="1" applyFill="1" applyBorder="1" applyAlignment="1">
      <alignment horizontal="left"/>
      <protection locked="0"/>
    </xf>
    <xf numFmtId="170" fontId="16" fillId="2" borderId="0" xfId="1" applyNumberFormat="1" applyFont="1" applyFill="1" applyBorder="1" applyAlignment="1">
      <alignment horizontal="left"/>
      <protection locked="0"/>
    </xf>
    <xf numFmtId="3" fontId="15" fillId="2" borderId="0" xfId="496" applyNumberFormat="1" applyFont="1" applyFill="1" applyAlignment="1">
      <alignment vertical="center" wrapText="1"/>
    </xf>
    <xf numFmtId="3" fontId="16" fillId="2" borderId="0" xfId="496" applyNumberFormat="1" applyFont="1" applyFill="1" applyAlignment="1">
      <alignment vertical="center" wrapText="1"/>
    </xf>
    <xf numFmtId="3" fontId="27" fillId="2" borderId="0" xfId="496" applyNumberFormat="1" applyFont="1" applyFill="1" applyAlignment="1">
      <alignment horizontal="left" vertical="center" wrapText="1"/>
    </xf>
    <xf numFmtId="0" fontId="16" fillId="2" borderId="0" xfId="48" applyFont="1" applyFill="1" applyAlignment="1">
      <alignment vertical="center"/>
    </xf>
    <xf numFmtId="0" fontId="14" fillId="2" borderId="0" xfId="48" applyFont="1" applyFill="1"/>
    <xf numFmtId="170" fontId="15" fillId="2" borderId="1" xfId="237" applyNumberFormat="1" applyFont="1" applyFill="1" applyBorder="1" applyAlignment="1" applyProtection="1">
      <alignment horizontal="center" vertical="center" wrapText="1"/>
    </xf>
    <xf numFmtId="0" fontId="15" fillId="2" borderId="1" xfId="48" applyFont="1" applyFill="1" applyBorder="1" applyAlignment="1">
      <alignment horizontal="center" vertical="center"/>
    </xf>
    <xf numFmtId="170" fontId="15" fillId="2" borderId="1" xfId="237" applyNumberFormat="1" applyFont="1" applyFill="1" applyBorder="1" applyAlignment="1" applyProtection="1">
      <alignment horizontal="left" vertical="center" wrapText="1"/>
    </xf>
    <xf numFmtId="0" fontId="24" fillId="2" borderId="0" xfId="48" applyFont="1" applyFill="1"/>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15" fillId="2" borderId="0" xfId="417" applyFont="1" applyFill="1" applyAlignment="1">
      <alignment vertical="top"/>
    </xf>
    <xf numFmtId="170" fontId="15" fillId="2" borderId="0" xfId="237" applyNumberFormat="1" applyFont="1" applyFill="1" applyAlignment="1">
      <alignment horizontal="left"/>
    </xf>
    <xf numFmtId="170" fontId="15" fillId="2" borderId="0" xfId="237" applyNumberFormat="1" applyFont="1" applyFill="1" applyAlignment="1"/>
    <xf numFmtId="170" fontId="16" fillId="2" borderId="0" xfId="237" applyNumberFormat="1" applyFont="1" applyFill="1" applyAlignment="1"/>
    <xf numFmtId="170" fontId="15" fillId="2" borderId="0" xfId="237" applyNumberFormat="1" applyFont="1" applyFill="1" applyBorder="1" applyAlignment="1">
      <alignment horizontal="left"/>
    </xf>
    <xf numFmtId="0" fontId="15" fillId="2" borderId="0" xfId="422" applyFont="1" applyFill="1" applyAlignment="1">
      <alignment vertical="center"/>
    </xf>
    <xf numFmtId="170" fontId="15" fillId="2" borderId="8" xfId="1" applyNumberFormat="1" applyFont="1" applyFill="1" applyBorder="1" applyAlignment="1">
      <protection locked="0"/>
    </xf>
    <xf numFmtId="169" fontId="16" fillId="2" borderId="0" xfId="237" applyFont="1" applyFill="1"/>
    <xf numFmtId="169" fontId="16" fillId="2" borderId="0" xfId="237" applyFont="1" applyFill="1" applyAlignment="1">
      <alignment vertical="center"/>
    </xf>
    <xf numFmtId="3" fontId="27" fillId="2" borderId="0" xfId="496" applyNumberFormat="1" applyFont="1" applyFill="1" applyAlignment="1">
      <alignment vertical="center" wrapText="1"/>
    </xf>
    <xf numFmtId="0" fontId="14" fillId="2" borderId="0" xfId="48" applyFont="1" applyFill="1" applyAlignment="1">
      <alignment horizontal="right"/>
    </xf>
    <xf numFmtId="170" fontId="16" fillId="2" borderId="0" xfId="48" applyNumberFormat="1" applyFont="1" applyFill="1"/>
    <xf numFmtId="170" fontId="16" fillId="2" borderId="1" xfId="237" applyNumberFormat="1" applyFont="1" applyFill="1" applyBorder="1" applyAlignment="1" applyProtection="1">
      <alignment horizontal="right" vertical="center" wrapText="1"/>
    </xf>
    <xf numFmtId="10" fontId="16" fillId="2" borderId="1" xfId="709" applyNumberFormat="1" applyFont="1" applyFill="1" applyBorder="1" applyAlignment="1" applyProtection="1">
      <alignment horizontal="right" vertical="center" wrapText="1"/>
    </xf>
    <xf numFmtId="169" fontId="25" fillId="2" borderId="0" xfId="237" applyFont="1" applyFill="1"/>
    <xf numFmtId="10" fontId="15" fillId="2" borderId="1" xfId="709" applyNumberFormat="1" applyFont="1" applyFill="1" applyBorder="1" applyAlignment="1" applyProtection="1">
      <alignment horizontal="right" vertical="center" wrapText="1"/>
    </xf>
    <xf numFmtId="0" fontId="15" fillId="2" borderId="0" xfId="48" applyFont="1" applyFill="1" applyAlignment="1">
      <alignment horizontal="center" vertical="center"/>
    </xf>
    <xf numFmtId="49" fontId="15" fillId="2" borderId="0" xfId="19" applyNumberFormat="1" applyFont="1" applyFill="1" applyAlignment="1">
      <alignment horizontal="left" vertical="center" wrapText="1"/>
    </xf>
    <xf numFmtId="170" fontId="15" fillId="2" borderId="0" xfId="237" applyNumberFormat="1" applyFont="1" applyFill="1" applyBorder="1" applyAlignment="1" applyProtection="1">
      <alignment horizontal="right" vertical="center" wrapText="1"/>
    </xf>
    <xf numFmtId="10" fontId="15" fillId="2" borderId="0" xfId="709" applyNumberFormat="1" applyFont="1" applyFill="1" applyBorder="1" applyAlignment="1" applyProtection="1">
      <alignment horizontal="right" vertical="center" wrapText="1"/>
    </xf>
    <xf numFmtId="0" fontId="16" fillId="2" borderId="0" xfId="48" applyFont="1" applyFill="1" applyAlignment="1">
      <alignment horizontal="center"/>
    </xf>
    <xf numFmtId="0" fontId="16" fillId="2" borderId="0" xfId="48" applyFont="1" applyFill="1" applyAlignment="1">
      <alignment wrapText="1"/>
    </xf>
    <xf numFmtId="169" fontId="16" fillId="2" borderId="8" xfId="237" applyFont="1" applyFill="1" applyBorder="1"/>
    <xf numFmtId="169" fontId="16" fillId="2" borderId="0" xfId="237" applyFont="1" applyFill="1" applyBorder="1"/>
    <xf numFmtId="0" fontId="16" fillId="2" borderId="1" xfId="49" applyFont="1" applyFill="1" applyBorder="1"/>
    <xf numFmtId="0" fontId="16" fillId="2" borderId="1" xfId="49" applyFont="1" applyFill="1" applyBorder="1" applyAlignment="1">
      <alignment vertical="center" wrapText="1"/>
    </xf>
    <xf numFmtId="0" fontId="16" fillId="2" borderId="1" xfId="49" applyFont="1" applyFill="1" applyBorder="1" applyAlignment="1">
      <alignment horizontal="center" vertical="center" wrapText="1"/>
    </xf>
    <xf numFmtId="0" fontId="16" fillId="2" borderId="1" xfId="49" applyFont="1" applyFill="1" applyBorder="1" applyAlignment="1">
      <alignment horizontal="left" vertical="center" wrapText="1"/>
    </xf>
    <xf numFmtId="0" fontId="16" fillId="2" borderId="0" xfId="49" applyFont="1" applyFill="1" applyAlignment="1">
      <alignment horizontal="center"/>
    </xf>
    <xf numFmtId="0" fontId="16" fillId="2" borderId="0" xfId="49" applyFont="1" applyFill="1"/>
    <xf numFmtId="0" fontId="15" fillId="2" borderId="0" xfId="48" applyFont="1" applyFill="1"/>
    <xf numFmtId="170" fontId="15" fillId="2" borderId="0" xfId="50" applyNumberFormat="1" applyFont="1" applyFill="1" applyAlignment="1">
      <alignment horizontal="right"/>
      <protection locked="0"/>
    </xf>
    <xf numFmtId="170" fontId="14" fillId="2" borderId="0" xfId="50" applyNumberFormat="1" applyFont="1" applyFill="1" applyAlignment="1">
      <alignment horizontal="right"/>
      <protection locked="0"/>
    </xf>
    <xf numFmtId="0" fontId="25" fillId="2" borderId="0" xfId="49" applyFont="1" applyFill="1"/>
    <xf numFmtId="170" fontId="16" fillId="2" borderId="0" xfId="50" applyNumberFormat="1" applyFont="1" applyFill="1" applyAlignment="1">
      <alignment horizontal="right"/>
      <protection locked="0"/>
    </xf>
    <xf numFmtId="170" fontId="16" fillId="2" borderId="0" xfId="50" applyNumberFormat="1" applyFont="1" applyFill="1" applyBorder="1" applyAlignment="1">
      <alignment horizontal="right"/>
      <protection locked="0"/>
    </xf>
    <xf numFmtId="0" fontId="15" fillId="2" borderId="8" xfId="48" applyFont="1" applyFill="1" applyBorder="1"/>
    <xf numFmtId="0" fontId="15" fillId="2" borderId="1" xfId="49" applyFont="1" applyFill="1" applyBorder="1" applyAlignment="1">
      <alignment horizontal="center" vertical="center" wrapText="1"/>
    </xf>
    <xf numFmtId="0" fontId="25" fillId="2" borderId="0" xfId="49" applyFont="1" applyFill="1" applyAlignment="1">
      <alignment horizontal="center"/>
    </xf>
    <xf numFmtId="0" fontId="16" fillId="2" borderId="1" xfId="30" applyFont="1" applyFill="1" applyBorder="1"/>
    <xf numFmtId="0" fontId="16" fillId="2" borderId="1" xfId="30" applyFont="1" applyFill="1" applyBorder="1" applyAlignment="1">
      <alignment vertical="center" wrapText="1"/>
    </xf>
    <xf numFmtId="167"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lignment horizontal="center" vertical="center" wrapText="1"/>
    </xf>
    <xf numFmtId="0" fontId="16" fillId="2" borderId="1" xfId="30" applyFont="1" applyFill="1" applyBorder="1" applyAlignment="1">
      <alignment horizontal="right" vertical="center" wrapText="1"/>
    </xf>
    <xf numFmtId="0" fontId="16" fillId="2" borderId="0" xfId="30" applyFont="1" applyFill="1" applyAlignment="1">
      <alignment horizontal="center"/>
    </xf>
    <xf numFmtId="0" fontId="25" fillId="2" borderId="2" xfId="30" applyFont="1" applyFill="1" applyBorder="1"/>
    <xf numFmtId="0" fontId="15" fillId="2" borderId="1" xfId="30" applyFont="1" applyFill="1" applyBorder="1" applyAlignment="1">
      <alignment horizontal="center" vertical="center" wrapText="1"/>
    </xf>
    <xf numFmtId="0" fontId="12" fillId="2" borderId="1" xfId="0" applyFont="1" applyFill="1" applyBorder="1"/>
    <xf numFmtId="169" fontId="12" fillId="2" borderId="1" xfId="1" applyFont="1" applyFill="1" applyBorder="1">
      <protection locked="0"/>
    </xf>
    <xf numFmtId="0" fontId="18" fillId="2" borderId="0" xfId="0" applyFont="1" applyFill="1"/>
    <xf numFmtId="49" fontId="19" fillId="2" borderId="1" xfId="37" applyNumberFormat="1" applyFont="1" applyFill="1" applyBorder="1" applyAlignment="1">
      <alignment horizontal="center" vertical="center" wrapText="1"/>
    </xf>
    <xf numFmtId="0" fontId="12" fillId="2" borderId="0" xfId="0" applyFont="1" applyFill="1" applyAlignment="1">
      <alignment wrapText="1"/>
    </xf>
    <xf numFmtId="0" fontId="18" fillId="0" borderId="0" xfId="963" applyFont="1"/>
    <xf numFmtId="0" fontId="148" fillId="0" borderId="0" xfId="963" applyFont="1"/>
    <xf numFmtId="0" fontId="149" fillId="0" borderId="0" xfId="963" applyFont="1"/>
    <xf numFmtId="0" fontId="150" fillId="0" borderId="0" xfId="963" applyFont="1"/>
    <xf numFmtId="0" fontId="18" fillId="0" borderId="0" xfId="963" applyFont="1" applyAlignment="1">
      <alignment horizontal="right" vertical="center"/>
    </xf>
    <xf numFmtId="0" fontId="18" fillId="0" borderId="1" xfId="963" applyFont="1" applyBorder="1" applyAlignment="1" applyProtection="1">
      <alignment horizontal="left"/>
      <protection locked="0"/>
    </xf>
    <xf numFmtId="0" fontId="151" fillId="0" borderId="0" xfId="963" applyFont="1" applyAlignment="1">
      <alignment horizontal="right" vertical="center"/>
    </xf>
    <xf numFmtId="0" fontId="151" fillId="0" borderId="0" xfId="963" applyFont="1" applyAlignment="1">
      <alignment horizontal="left" vertical="center"/>
    </xf>
    <xf numFmtId="0" fontId="18" fillId="0" borderId="0" xfId="963" applyFont="1" applyAlignment="1">
      <alignment horizontal="left" vertical="center"/>
    </xf>
    <xf numFmtId="0" fontId="151" fillId="0" borderId="0" xfId="963" applyFont="1" applyAlignment="1">
      <alignment horizontal="right"/>
    </xf>
    <xf numFmtId="0" fontId="151" fillId="0" borderId="0" xfId="963" applyFont="1" applyAlignment="1" applyProtection="1">
      <alignment horizontal="left"/>
      <protection locked="0"/>
    </xf>
    <xf numFmtId="0" fontId="151" fillId="0" borderId="0" xfId="963" applyFont="1"/>
    <xf numFmtId="0" fontId="152" fillId="0" borderId="1" xfId="963" applyFont="1" applyBorder="1" applyAlignment="1">
      <alignment horizontal="center"/>
    </xf>
    <xf numFmtId="0" fontId="18" fillId="0" borderId="1" xfId="963" applyFont="1" applyBorder="1" applyAlignment="1">
      <alignment horizontal="center"/>
    </xf>
    <xf numFmtId="0" fontId="18" fillId="0" borderId="1" xfId="963" applyFont="1" applyBorder="1" applyAlignment="1">
      <alignment horizontal="left" wrapText="1"/>
    </xf>
    <xf numFmtId="0" fontId="154" fillId="0" borderId="1" xfId="964" applyFont="1" applyFill="1" applyBorder="1" applyAlignment="1">
      <alignment vertical="center" wrapText="1"/>
    </xf>
    <xf numFmtId="0" fontId="18" fillId="0" borderId="1" xfId="963" applyFont="1" applyBorder="1" applyAlignment="1">
      <alignment vertical="center" wrapText="1"/>
    </xf>
    <xf numFmtId="0" fontId="18" fillId="0" borderId="1" xfId="963" applyFont="1" applyBorder="1"/>
    <xf numFmtId="0" fontId="152" fillId="0" borderId="0" xfId="963" applyFont="1" applyAlignment="1">
      <alignment horizontal="center" vertical="center"/>
    </xf>
    <xf numFmtId="0" fontId="152" fillId="0" borderId="0" xfId="963" applyFont="1" applyAlignment="1">
      <alignment horizontal="center"/>
    </xf>
    <xf numFmtId="0" fontId="153" fillId="0" borderId="0" xfId="963" applyFont="1" applyAlignment="1">
      <alignment horizontal="center"/>
    </xf>
    <xf numFmtId="0" fontId="151" fillId="0" borderId="0" xfId="963" applyFont="1" applyAlignment="1">
      <alignment horizontal="center"/>
    </xf>
    <xf numFmtId="0" fontId="155" fillId="0" borderId="0" xfId="963" applyFont="1"/>
    <xf numFmtId="0" fontId="155" fillId="0" borderId="0" xfId="963" applyFont="1" applyAlignment="1">
      <alignment vertical="top" wrapText="1"/>
    </xf>
    <xf numFmtId="0" fontId="16" fillId="2" borderId="1" xfId="8" applyFont="1" applyFill="1" applyBorder="1" applyAlignment="1">
      <alignment horizontal="center" vertical="center" wrapText="1"/>
    </xf>
    <xf numFmtId="0" fontId="15" fillId="2" borderId="1" xfId="8" applyFont="1" applyFill="1" applyBorder="1" applyAlignment="1">
      <alignment horizontal="center" vertical="center" wrapText="1"/>
    </xf>
    <xf numFmtId="0" fontId="16" fillId="2" borderId="0" xfId="0" applyFont="1" applyFill="1" applyAlignment="1">
      <alignment vertical="center"/>
    </xf>
    <xf numFmtId="49" fontId="15" fillId="2" borderId="1" xfId="0" applyNumberFormat="1" applyFont="1" applyFill="1" applyBorder="1" applyAlignment="1">
      <alignment horizontal="center" vertical="center" wrapText="1"/>
    </xf>
    <xf numFmtId="167" fontId="16" fillId="2" borderId="1" xfId="8" applyNumberFormat="1" applyFont="1" applyFill="1" applyBorder="1" applyAlignment="1">
      <alignment horizontal="right" vertical="center" wrapText="1"/>
    </xf>
    <xf numFmtId="167" fontId="159" fillId="2" borderId="1" xfId="8" applyNumberFormat="1" applyFont="1" applyFill="1" applyBorder="1" applyAlignment="1">
      <alignment horizontal="right" vertical="center" wrapText="1"/>
    </xf>
    <xf numFmtId="167" fontId="158" fillId="2" borderId="1" xfId="1" applyNumberFormat="1" applyFont="1" applyFill="1" applyBorder="1" applyAlignment="1" applyProtection="1">
      <alignment horizontal="right" vertical="center"/>
    </xf>
    <xf numFmtId="167" fontId="16" fillId="2" borderId="1" xfId="1" applyNumberFormat="1" applyFont="1" applyFill="1" applyBorder="1" applyAlignment="1" applyProtection="1">
      <alignment horizontal="right" vertical="center"/>
    </xf>
    <xf numFmtId="167" fontId="158" fillId="2" borderId="1" xfId="8" applyNumberFormat="1" applyFont="1" applyFill="1" applyBorder="1" applyAlignment="1">
      <alignment horizontal="right" vertical="center" wrapText="1"/>
    </xf>
    <xf numFmtId="170" fontId="16" fillId="2" borderId="0" xfId="2" applyNumberFormat="1" applyFont="1" applyFill="1" applyAlignment="1">
      <alignment vertical="center"/>
    </xf>
    <xf numFmtId="170" fontId="15" fillId="2" borderId="1" xfId="1" applyNumberFormat="1" applyFont="1" applyFill="1" applyBorder="1" applyAlignment="1">
      <alignment horizontal="center" vertical="center" wrapText="1"/>
      <protection locked="0"/>
    </xf>
    <xf numFmtId="170" fontId="16" fillId="2" borderId="0" xfId="0" applyNumberFormat="1" applyFont="1" applyFill="1"/>
    <xf numFmtId="49" fontId="15" fillId="2" borderId="1" xfId="0" applyNumberFormat="1" applyFont="1" applyFill="1" applyBorder="1" applyAlignment="1">
      <alignment horizontal="left" wrapText="1"/>
    </xf>
    <xf numFmtId="49" fontId="15" fillId="2" borderId="1" xfId="0" applyNumberFormat="1" applyFont="1" applyFill="1" applyBorder="1" applyAlignment="1">
      <alignment horizontal="center" wrapText="1"/>
    </xf>
    <xf numFmtId="49" fontId="15" fillId="2" borderId="1" xfId="0" applyNumberFormat="1" applyFont="1" applyFill="1" applyBorder="1" applyAlignment="1">
      <alignment wrapText="1"/>
    </xf>
    <xf numFmtId="0" fontId="16" fillId="2" borderId="0" xfId="0" applyFont="1" applyFill="1" applyAlignment="1">
      <alignment horizontal="left"/>
    </xf>
    <xf numFmtId="0" fontId="16" fillId="2" borderId="0" xfId="0" applyFont="1" applyFill="1" applyAlignment="1">
      <alignment horizontal="right"/>
    </xf>
    <xf numFmtId="170" fontId="14" fillId="2" borderId="0" xfId="1" applyNumberFormat="1" applyFont="1" applyFill="1" applyBorder="1">
      <protection locked="0"/>
    </xf>
    <xf numFmtId="0" fontId="16" fillId="2" borderId="0" xfId="0" applyFont="1" applyFill="1" applyAlignment="1">
      <alignment vertical="top"/>
    </xf>
    <xf numFmtId="10" fontId="16" fillId="2" borderId="0" xfId="44" applyNumberFormat="1" applyFont="1" applyFill="1" applyProtection="1"/>
    <xf numFmtId="0" fontId="15" fillId="2" borderId="0" xfId="30" applyFont="1" applyFill="1" applyAlignment="1">
      <alignment vertical="center"/>
    </xf>
    <xf numFmtId="170" fontId="15" fillId="2" borderId="1" xfId="1" applyNumberFormat="1" applyFont="1" applyFill="1" applyBorder="1" applyAlignment="1" applyProtection="1">
      <alignment horizontal="center" vertical="center" wrapText="1"/>
    </xf>
    <xf numFmtId="10" fontId="15" fillId="2" borderId="1" xfId="44" applyNumberFormat="1" applyFont="1" applyFill="1" applyBorder="1" applyAlignment="1" applyProtection="1">
      <alignment horizontal="center" vertical="center" wrapText="1"/>
    </xf>
    <xf numFmtId="0" fontId="16" fillId="2" borderId="1" xfId="0" applyFont="1" applyFill="1" applyBorder="1" applyAlignment="1">
      <alignment horizontal="center"/>
    </xf>
    <xf numFmtId="170" fontId="16" fillId="2" borderId="1" xfId="1" applyNumberFormat="1" applyFont="1" applyFill="1" applyBorder="1" applyAlignment="1" applyProtection="1">
      <alignment horizontal="right" vertical="center" wrapText="1"/>
    </xf>
    <xf numFmtId="170" fontId="16" fillId="2" borderId="1" xfId="1" applyNumberFormat="1" applyFont="1" applyFill="1" applyBorder="1" applyAlignment="1" applyProtection="1">
      <alignment horizontal="left" vertical="center" wrapText="1"/>
    </xf>
    <xf numFmtId="9" fontId="16" fillId="2" borderId="1" xfId="19" applyNumberFormat="1" applyFont="1" applyFill="1" applyBorder="1" applyAlignment="1">
      <alignment horizontal="right" vertical="center" wrapText="1"/>
    </xf>
    <xf numFmtId="41" fontId="16" fillId="2" borderId="1" xfId="0" applyNumberFormat="1" applyFont="1" applyFill="1" applyBorder="1" applyAlignment="1">
      <alignment horizontal="right" vertical="center" wrapText="1"/>
    </xf>
    <xf numFmtId="41" fontId="16" fillId="2" borderId="1" xfId="0" applyNumberFormat="1" applyFont="1" applyFill="1" applyBorder="1" applyAlignment="1">
      <alignment horizontal="left" vertical="center" wrapText="1"/>
    </xf>
    <xf numFmtId="10" fontId="16" fillId="2" borderId="1" xfId="44" applyNumberFormat="1" applyFont="1" applyFill="1" applyBorder="1" applyAlignment="1" applyProtection="1">
      <alignment horizontal="right" vertical="center" wrapText="1"/>
    </xf>
    <xf numFmtId="49" fontId="16" fillId="2" borderId="1" xfId="19" applyNumberFormat="1" applyFont="1" applyFill="1" applyBorder="1" applyAlignment="1">
      <alignment horizontal="left" vertical="center" wrapText="1" indent="1"/>
    </xf>
    <xf numFmtId="0" fontId="15" fillId="2" borderId="1" xfId="0" applyFont="1" applyFill="1" applyBorder="1" applyAlignment="1">
      <alignment horizontal="center"/>
    </xf>
    <xf numFmtId="41" fontId="15" fillId="2" borderId="1" xfId="0" applyNumberFormat="1" applyFont="1" applyFill="1" applyBorder="1" applyAlignment="1">
      <alignment horizontal="right" vertical="center" wrapText="1"/>
    </xf>
    <xf numFmtId="10" fontId="15" fillId="2" borderId="1" xfId="44" applyNumberFormat="1" applyFont="1" applyFill="1" applyBorder="1" applyAlignment="1" applyProtection="1">
      <alignment horizontal="right" vertical="center" wrapText="1"/>
    </xf>
    <xf numFmtId="49" fontId="15" fillId="2" borderId="1" xfId="19" applyNumberFormat="1" applyFont="1" applyFill="1" applyBorder="1" applyAlignment="1">
      <alignment horizontal="left" vertical="center" wrapText="1" indent="1"/>
    </xf>
    <xf numFmtId="171" fontId="16" fillId="2" borderId="1" xfId="0" applyNumberFormat="1" applyFont="1" applyFill="1" applyBorder="1" applyAlignment="1">
      <alignment horizontal="right" vertical="center" wrapText="1"/>
    </xf>
    <xf numFmtId="0" fontId="16" fillId="2" borderId="0" xfId="30" applyFont="1" applyFill="1" applyAlignment="1">
      <alignment horizontal="center" vertical="center"/>
    </xf>
    <xf numFmtId="49" fontId="16" fillId="2" borderId="0" xfId="19" applyNumberFormat="1" applyFont="1" applyFill="1" applyAlignment="1">
      <alignment horizontal="left" wrapText="1"/>
    </xf>
    <xf numFmtId="49" fontId="16" fillId="2" borderId="0" xfId="19" applyNumberFormat="1" applyFont="1" applyFill="1" applyAlignment="1">
      <alignment horizontal="center" vertical="center" wrapText="1"/>
    </xf>
    <xf numFmtId="167" fontId="16" fillId="2" borderId="0" xfId="30" applyNumberFormat="1" applyFont="1" applyFill="1" applyAlignment="1">
      <alignment horizontal="right" wrapText="1"/>
    </xf>
    <xf numFmtId="10" fontId="16" fillId="2" borderId="0" xfId="44" applyNumberFormat="1" applyFont="1" applyFill="1" applyBorder="1" applyAlignment="1">
      <alignment horizontal="right" wrapText="1"/>
      <protection locked="0"/>
    </xf>
    <xf numFmtId="170" fontId="16" fillId="2" borderId="0" xfId="1" applyNumberFormat="1" applyFont="1" applyFill="1" applyAlignment="1" applyProtection="1">
      <alignment horizontal="right"/>
    </xf>
    <xf numFmtId="10" fontId="16" fillId="2" borderId="0" xfId="44" applyNumberFormat="1" applyFont="1" applyFill="1" applyAlignment="1" applyProtection="1">
      <alignment horizontal="right"/>
    </xf>
    <xf numFmtId="170" fontId="16" fillId="2" borderId="2" xfId="1" applyNumberFormat="1" applyFont="1" applyFill="1" applyBorder="1" applyAlignment="1" applyProtection="1">
      <alignment horizontal="right"/>
    </xf>
    <xf numFmtId="10" fontId="16" fillId="2" borderId="2" xfId="44" applyNumberFormat="1" applyFont="1" applyFill="1" applyBorder="1" applyAlignment="1" applyProtection="1">
      <alignment horizontal="right"/>
    </xf>
    <xf numFmtId="170" fontId="16" fillId="2" borderId="0" xfId="1" applyNumberFormat="1" applyFont="1" applyFill="1" applyBorder="1" applyProtection="1"/>
    <xf numFmtId="170" fontId="159" fillId="2" borderId="1" xfId="5" applyNumberFormat="1" applyFont="1" applyFill="1" applyBorder="1" applyAlignment="1" applyProtection="1">
      <alignment vertical="center"/>
      <protection locked="0"/>
    </xf>
    <xf numFmtId="0" fontId="16" fillId="2" borderId="0" xfId="30" applyFont="1" applyFill="1" applyAlignment="1">
      <alignment vertical="center"/>
    </xf>
    <xf numFmtId="10" fontId="158" fillId="2" borderId="1" xfId="1" applyNumberFormat="1" applyFont="1" applyFill="1" applyBorder="1" applyAlignment="1" applyProtection="1">
      <alignment vertical="center" wrapText="1"/>
    </xf>
    <xf numFmtId="0" fontId="161" fillId="0" borderId="1" xfId="963" applyFont="1" applyBorder="1" applyAlignment="1" applyProtection="1">
      <alignment horizontal="left"/>
      <protection locked="0"/>
    </xf>
    <xf numFmtId="0" fontId="158" fillId="2" borderId="0" xfId="0" applyFont="1" applyFill="1"/>
    <xf numFmtId="0" fontId="158" fillId="2" borderId="0" xfId="0" applyFont="1" applyFill="1" applyAlignment="1">
      <alignment vertical="center"/>
    </xf>
    <xf numFmtId="0" fontId="159" fillId="2" borderId="0" xfId="0" applyFont="1" applyFill="1" applyAlignment="1">
      <alignment vertical="center" wrapText="1"/>
    </xf>
    <xf numFmtId="0" fontId="158" fillId="2" borderId="0" xfId="0" applyFont="1" applyFill="1" applyAlignment="1">
      <alignment vertical="center" wrapText="1"/>
    </xf>
    <xf numFmtId="49" fontId="159" fillId="2" borderId="1" xfId="0" applyNumberFormat="1" applyFont="1" applyFill="1" applyBorder="1" applyAlignment="1">
      <alignment horizontal="center" vertical="center" wrapText="1"/>
    </xf>
    <xf numFmtId="167" fontId="158" fillId="2" borderId="0" xfId="0" applyNumberFormat="1" applyFont="1" applyFill="1"/>
    <xf numFmtId="0" fontId="159" fillId="2" borderId="1" xfId="8" applyFont="1" applyFill="1" applyBorder="1" applyAlignment="1">
      <alignment horizontal="left" vertical="center" wrapText="1"/>
    </xf>
    <xf numFmtId="0" fontId="158" fillId="2" borderId="1" xfId="8" applyFont="1" applyFill="1" applyBorder="1" applyAlignment="1">
      <alignment horizontal="center" vertical="center" wrapText="1"/>
    </xf>
    <xf numFmtId="169" fontId="158" fillId="2" borderId="0" xfId="1" applyFont="1" applyFill="1">
      <protection locked="0"/>
    </xf>
    <xf numFmtId="0" fontId="158" fillId="2" borderId="1" xfId="8" applyFont="1" applyFill="1" applyBorder="1" applyAlignment="1">
      <alignment horizontal="left" vertical="center" wrapText="1"/>
    </xf>
    <xf numFmtId="0" fontId="159" fillId="2" borderId="1" xfId="8" applyFont="1" applyFill="1" applyBorder="1" applyAlignment="1">
      <alignment horizontal="center" vertical="center" wrapText="1"/>
    </xf>
    <xf numFmtId="49" fontId="158" fillId="2" borderId="1" xfId="19" applyNumberFormat="1" applyFont="1" applyFill="1" applyBorder="1" applyAlignment="1">
      <alignment horizontal="left" vertical="center" wrapText="1"/>
    </xf>
    <xf numFmtId="2" fontId="158" fillId="2" borderId="1" xfId="8" applyNumberFormat="1" applyFont="1" applyFill="1" applyBorder="1" applyAlignment="1">
      <alignment horizontal="center" vertical="center" wrapText="1"/>
    </xf>
    <xf numFmtId="0" fontId="159" fillId="2" borderId="1" xfId="8" quotePrefix="1" applyFont="1" applyFill="1" applyBorder="1" applyAlignment="1">
      <alignment horizontal="center" vertical="center" wrapText="1"/>
    </xf>
    <xf numFmtId="0" fontId="158" fillId="2" borderId="1" xfId="8" quotePrefix="1" applyFont="1" applyFill="1" applyBorder="1" applyAlignment="1">
      <alignment horizontal="center" vertical="center" wrapText="1"/>
    </xf>
    <xf numFmtId="0" fontId="159" fillId="2" borderId="0" xfId="0" applyFont="1" applyFill="1"/>
    <xf numFmtId="170" fontId="158" fillId="2" borderId="0" xfId="1" applyNumberFormat="1" applyFont="1" applyFill="1" applyBorder="1">
      <protection locked="0"/>
    </xf>
    <xf numFmtId="170" fontId="159" fillId="2" borderId="0" xfId="1" applyNumberFormat="1" applyFont="1" applyFill="1" applyBorder="1">
      <protection locked="0"/>
    </xf>
    <xf numFmtId="170" fontId="158" fillId="2" borderId="0" xfId="4" applyNumberFormat="1" applyFont="1" applyFill="1" applyBorder="1"/>
    <xf numFmtId="0" fontId="158" fillId="2" borderId="2" xfId="0" applyFont="1" applyFill="1" applyBorder="1"/>
    <xf numFmtId="170" fontId="158" fillId="2" borderId="2" xfId="1" applyNumberFormat="1" applyFont="1" applyFill="1" applyBorder="1">
      <protection locked="0"/>
    </xf>
    <xf numFmtId="170" fontId="158" fillId="2" borderId="2" xfId="4" applyNumberFormat="1" applyFont="1" applyFill="1" applyBorder="1"/>
    <xf numFmtId="170" fontId="158" fillId="2" borderId="0" xfId="2" applyNumberFormat="1" applyFont="1" applyFill="1" applyAlignment="1">
      <alignment vertical="center"/>
    </xf>
    <xf numFmtId="0" fontId="15" fillId="2" borderId="1" xfId="8" applyFont="1" applyFill="1" applyBorder="1" applyAlignment="1">
      <alignment horizontal="left" wrapText="1"/>
    </xf>
    <xf numFmtId="170" fontId="15" fillId="2" borderId="1" xfId="1" applyNumberFormat="1" applyFont="1" applyFill="1" applyBorder="1" applyAlignment="1">
      <alignment horizontal="left" wrapText="1"/>
      <protection locked="0"/>
    </xf>
    <xf numFmtId="170" fontId="15" fillId="2" borderId="1" xfId="1" applyNumberFormat="1" applyFont="1" applyFill="1" applyBorder="1" applyAlignment="1">
      <alignment horizontal="right" vertical="center" wrapText="1"/>
      <protection locked="0"/>
    </xf>
    <xf numFmtId="0" fontId="15" fillId="2" borderId="1" xfId="8" applyFont="1" applyFill="1" applyBorder="1" applyAlignment="1">
      <alignment horizontal="center" wrapText="1"/>
    </xf>
    <xf numFmtId="170" fontId="15" fillId="2" borderId="1" xfId="1" applyNumberFormat="1" applyFont="1" applyFill="1" applyBorder="1" applyAlignment="1">
      <alignment horizontal="left"/>
      <protection locked="0"/>
    </xf>
    <xf numFmtId="0" fontId="16" fillId="2" borderId="1" xfId="8" applyFont="1" applyFill="1" applyBorder="1" applyAlignment="1">
      <alignment horizontal="left" wrapText="1"/>
    </xf>
    <xf numFmtId="0" fontId="16" fillId="2" borderId="1" xfId="8" applyFont="1" applyFill="1" applyBorder="1" applyAlignment="1">
      <alignment horizontal="center" wrapText="1"/>
    </xf>
    <xf numFmtId="167" fontId="15" fillId="2" borderId="1" xfId="1" applyNumberFormat="1" applyFont="1" applyFill="1" applyBorder="1" applyAlignment="1" applyProtection="1">
      <alignment horizontal="right" vertical="center"/>
    </xf>
    <xf numFmtId="170" fontId="16" fillId="2" borderId="1" xfId="1" applyNumberFormat="1" applyFont="1" applyFill="1" applyBorder="1" applyAlignment="1">
      <alignment horizontal="left"/>
      <protection locked="0"/>
    </xf>
    <xf numFmtId="170" fontId="15" fillId="2" borderId="1" xfId="1" applyNumberFormat="1" applyFont="1" applyFill="1" applyBorder="1" applyAlignment="1">
      <alignment horizontal="right" vertical="center"/>
      <protection locked="0"/>
    </xf>
    <xf numFmtId="169" fontId="15" fillId="2" borderId="1" xfId="1" applyFont="1" applyFill="1" applyBorder="1" applyAlignment="1">
      <alignment horizontal="right" vertical="center"/>
      <protection locked="0"/>
    </xf>
    <xf numFmtId="169" fontId="16" fillId="2" borderId="1" xfId="1" applyFont="1" applyFill="1" applyBorder="1" applyAlignment="1">
      <alignment horizontal="right" vertical="center"/>
      <protection locked="0"/>
    </xf>
    <xf numFmtId="169" fontId="16" fillId="2" borderId="1" xfId="1" applyFont="1" applyFill="1" applyBorder="1" applyAlignment="1">
      <alignment horizontal="right" vertical="center" wrapText="1"/>
      <protection locked="0"/>
    </xf>
    <xf numFmtId="0" fontId="159" fillId="2" borderId="0" xfId="30" applyFont="1" applyFill="1" applyAlignment="1">
      <alignment vertical="center"/>
    </xf>
    <xf numFmtId="0" fontId="159" fillId="2" borderId="1" xfId="19" applyFont="1" applyFill="1" applyBorder="1" applyAlignment="1">
      <alignment horizontal="center" vertical="center" wrapText="1"/>
    </xf>
    <xf numFmtId="0" fontId="159" fillId="2" borderId="1" xfId="0" applyFont="1" applyFill="1" applyBorder="1" applyAlignment="1">
      <alignment horizontal="center" vertical="center"/>
    </xf>
    <xf numFmtId="0" fontId="158" fillId="2" borderId="1" xfId="0" applyFont="1" applyFill="1" applyBorder="1" applyAlignment="1">
      <alignment horizontal="center" vertical="center"/>
    </xf>
    <xf numFmtId="170" fontId="159" fillId="2" borderId="1" xfId="1" applyNumberFormat="1" applyFont="1" applyFill="1" applyBorder="1" applyAlignment="1" applyProtection="1">
      <alignment horizontal="center" vertical="center" wrapText="1"/>
    </xf>
    <xf numFmtId="49" fontId="159" fillId="2" borderId="1" xfId="19" applyNumberFormat="1" applyFont="1" applyFill="1" applyBorder="1" applyAlignment="1">
      <alignment horizontal="left" vertical="center" wrapText="1"/>
    </xf>
    <xf numFmtId="41" fontId="159" fillId="2" borderId="1" xfId="0" applyNumberFormat="1" applyFont="1" applyFill="1" applyBorder="1" applyAlignment="1">
      <alignment horizontal="right" vertical="center" wrapText="1"/>
    </xf>
    <xf numFmtId="172" fontId="158" fillId="2" borderId="1" xfId="0" applyNumberFormat="1" applyFont="1" applyFill="1" applyBorder="1" applyAlignment="1">
      <alignment horizontal="right" vertical="center" wrapText="1"/>
    </xf>
    <xf numFmtId="41" fontId="158" fillId="2" borderId="1" xfId="0" applyNumberFormat="1" applyFont="1" applyFill="1" applyBorder="1" applyAlignment="1">
      <alignment horizontal="right" vertical="center" wrapText="1"/>
    </xf>
    <xf numFmtId="49" fontId="164" fillId="2" borderId="1" xfId="19" applyNumberFormat="1" applyFont="1" applyFill="1" applyBorder="1" applyAlignment="1">
      <alignment horizontal="left" vertical="center" wrapText="1"/>
    </xf>
    <xf numFmtId="11" fontId="158" fillId="2" borderId="1" xfId="19" applyNumberFormat="1" applyFont="1" applyFill="1" applyBorder="1" applyAlignment="1">
      <alignment horizontal="left" vertical="center" wrapText="1"/>
    </xf>
    <xf numFmtId="167" fontId="158" fillId="2" borderId="1" xfId="0" applyNumberFormat="1" applyFont="1" applyFill="1" applyBorder="1" applyAlignment="1">
      <alignment horizontal="right" vertical="center" wrapText="1"/>
    </xf>
    <xf numFmtId="167" fontId="159" fillId="2" borderId="1" xfId="0" applyNumberFormat="1" applyFont="1" applyFill="1" applyBorder="1" applyAlignment="1">
      <alignment horizontal="right" vertical="center" wrapText="1"/>
    </xf>
    <xf numFmtId="10" fontId="158" fillId="2" borderId="1" xfId="0" applyNumberFormat="1" applyFont="1" applyFill="1" applyBorder="1" applyAlignment="1">
      <alignment horizontal="right" vertical="center" wrapText="1"/>
    </xf>
    <xf numFmtId="0" fontId="158" fillId="2" borderId="0" xfId="0" applyFont="1" applyFill="1" applyAlignment="1">
      <alignment horizontal="left"/>
    </xf>
    <xf numFmtId="0" fontId="159" fillId="2" borderId="0" xfId="30" applyFont="1" applyFill="1" applyAlignment="1">
      <alignment horizontal="left" vertical="center"/>
    </xf>
    <xf numFmtId="10" fontId="159" fillId="2" borderId="1" xfId="44" applyNumberFormat="1" applyFont="1" applyFill="1" applyBorder="1" applyAlignment="1" applyProtection="1">
      <alignment horizontal="center" vertical="center" wrapText="1"/>
    </xf>
    <xf numFmtId="10" fontId="159" fillId="2" borderId="0" xfId="44" applyNumberFormat="1" applyFont="1" applyFill="1" applyBorder="1" applyAlignment="1" applyProtection="1">
      <alignment horizontal="center" vertical="center" wrapText="1"/>
    </xf>
    <xf numFmtId="0" fontId="158" fillId="2" borderId="0" xfId="30" applyFont="1" applyFill="1"/>
    <xf numFmtId="49" fontId="159" fillId="2" borderId="1" xfId="0" applyNumberFormat="1" applyFont="1" applyFill="1" applyBorder="1" applyAlignment="1">
      <alignment horizontal="left" vertical="center" wrapText="1"/>
    </xf>
    <xf numFmtId="0" fontId="159" fillId="2" borderId="1" xfId="0" applyFont="1" applyFill="1" applyBorder="1" applyAlignment="1">
      <alignment horizontal="left" vertical="center" wrapText="1"/>
    </xf>
    <xf numFmtId="170" fontId="159" fillId="2" borderId="1" xfId="1" applyNumberFormat="1" applyFont="1" applyFill="1" applyBorder="1" applyAlignment="1" applyProtection="1">
      <alignment horizontal="right"/>
    </xf>
    <xf numFmtId="43" fontId="159" fillId="2" borderId="1" xfId="1" applyNumberFormat="1" applyFont="1" applyFill="1" applyBorder="1" applyAlignment="1" applyProtection="1">
      <alignment horizontal="right"/>
    </xf>
    <xf numFmtId="0" fontId="158" fillId="2" borderId="1" xfId="0" applyFont="1" applyFill="1" applyBorder="1" applyAlignment="1">
      <alignment horizontal="left" vertical="center" wrapText="1"/>
    </xf>
    <xf numFmtId="0" fontId="158" fillId="2" borderId="1" xfId="0" applyFont="1" applyFill="1" applyBorder="1" applyAlignment="1">
      <alignment horizontal="left" vertical="center" wrapText="1" indent="1"/>
    </xf>
    <xf numFmtId="170" fontId="158" fillId="2" borderId="1" xfId="1" applyNumberFormat="1" applyFont="1" applyFill="1" applyBorder="1" applyAlignment="1" applyProtection="1">
      <alignment horizontal="right"/>
    </xf>
    <xf numFmtId="10" fontId="158" fillId="2" borderId="1" xfId="1" applyNumberFormat="1" applyFont="1" applyFill="1" applyBorder="1" applyAlignment="1" applyProtection="1">
      <alignment horizontal="right"/>
    </xf>
    <xf numFmtId="10" fontId="159" fillId="2" borderId="1" xfId="1" applyNumberFormat="1" applyFont="1" applyFill="1" applyBorder="1" applyAlignment="1" applyProtection="1">
      <alignment horizontal="right"/>
    </xf>
    <xf numFmtId="170" fontId="159" fillId="2" borderId="1" xfId="1" applyNumberFormat="1" applyFont="1" applyFill="1" applyBorder="1" applyAlignment="1">
      <alignment horizontal="right"/>
      <protection locked="0"/>
    </xf>
    <xf numFmtId="170" fontId="158" fillId="2" borderId="1" xfId="1" applyNumberFormat="1" applyFont="1" applyFill="1" applyBorder="1" applyAlignment="1">
      <alignment horizontal="right"/>
      <protection locked="0"/>
    </xf>
    <xf numFmtId="10" fontId="158" fillId="2" borderId="1" xfId="44" applyNumberFormat="1" applyFont="1" applyFill="1" applyBorder="1" applyAlignment="1">
      <alignment horizontal="right"/>
      <protection locked="0"/>
    </xf>
    <xf numFmtId="170" fontId="159" fillId="2" borderId="0" xfId="1" applyNumberFormat="1" applyFont="1" applyFill="1" applyBorder="1" applyAlignment="1" applyProtection="1">
      <alignment horizontal="right"/>
    </xf>
    <xf numFmtId="170" fontId="159" fillId="2" borderId="0" xfId="1" applyNumberFormat="1" applyFont="1" applyFill="1" applyBorder="1" applyAlignment="1">
      <alignment horizontal="right"/>
      <protection locked="0"/>
    </xf>
    <xf numFmtId="10" fontId="159" fillId="2" borderId="0" xfId="1" applyNumberFormat="1" applyFont="1" applyFill="1" applyBorder="1" applyAlignment="1" applyProtection="1">
      <alignment horizontal="right"/>
    </xf>
    <xf numFmtId="0" fontId="158" fillId="2" borderId="0" xfId="30" applyFont="1" applyFill="1" applyAlignment="1">
      <alignment horizontal="left"/>
    </xf>
    <xf numFmtId="0" fontId="158" fillId="2" borderId="0" xfId="30" applyFont="1" applyFill="1" applyAlignment="1">
      <alignment horizontal="center"/>
    </xf>
    <xf numFmtId="0" fontId="164" fillId="2" borderId="0" xfId="0" applyFont="1" applyFill="1"/>
    <xf numFmtId="170" fontId="164" fillId="2" borderId="0" xfId="1" applyNumberFormat="1" applyFont="1" applyFill="1" applyBorder="1">
      <protection locked="0"/>
    </xf>
    <xf numFmtId="0" fontId="158" fillId="2" borderId="0" xfId="19" applyFont="1" applyFill="1"/>
    <xf numFmtId="0" fontId="159" fillId="2" borderId="0" xfId="19" applyFont="1" applyFill="1" applyAlignment="1">
      <alignment vertical="center" wrapText="1"/>
    </xf>
    <xf numFmtId="0" fontId="159" fillId="2" borderId="0" xfId="19" applyFont="1" applyFill="1" applyAlignment="1">
      <alignment horizontal="left" vertical="top" wrapText="1"/>
    </xf>
    <xf numFmtId="0" fontId="158" fillId="2" borderId="0" xfId="19" applyFont="1" applyFill="1" applyAlignment="1">
      <alignment vertical="center" wrapText="1"/>
    </xf>
    <xf numFmtId="0" fontId="158" fillId="2" borderId="0" xfId="19" applyFont="1" applyFill="1" applyAlignment="1">
      <alignment horizontal="left" vertical="top" wrapText="1"/>
    </xf>
    <xf numFmtId="0" fontId="159" fillId="2" borderId="1" xfId="8" applyFont="1" applyFill="1" applyBorder="1" applyAlignment="1">
      <alignment wrapText="1"/>
    </xf>
    <xf numFmtId="170" fontId="158" fillId="2" borderId="0" xfId="19" applyNumberFormat="1" applyFont="1" applyFill="1"/>
    <xf numFmtId="0" fontId="158" fillId="2" borderId="1" xfId="8" applyFont="1" applyFill="1" applyBorder="1" applyAlignment="1">
      <alignment wrapText="1"/>
    </xf>
    <xf numFmtId="170" fontId="158" fillId="2" borderId="1" xfId="5" applyNumberFormat="1" applyFont="1" applyFill="1" applyBorder="1" applyAlignment="1" applyProtection="1">
      <alignment horizontal="left" vertical="center" wrapText="1"/>
      <protection locked="0"/>
    </xf>
    <xf numFmtId="0" fontId="159" fillId="2" borderId="1" xfId="8" applyFont="1" applyFill="1" applyBorder="1" applyAlignment="1">
      <alignment vertical="center" wrapText="1"/>
    </xf>
    <xf numFmtId="0" fontId="158" fillId="2" borderId="0" xfId="19" applyFont="1" applyFill="1" applyAlignment="1">
      <alignment vertical="center"/>
    </xf>
    <xf numFmtId="170" fontId="158" fillId="2" borderId="0" xfId="19" applyNumberFormat="1" applyFont="1" applyFill="1" applyAlignment="1">
      <alignment vertical="center"/>
    </xf>
    <xf numFmtId="3" fontId="159" fillId="2" borderId="1" xfId="8" applyNumberFormat="1" applyFont="1" applyFill="1" applyBorder="1" applyAlignment="1">
      <alignment horizontal="left" wrapText="1"/>
    </xf>
    <xf numFmtId="0" fontId="158" fillId="2" borderId="0" xfId="19" applyFont="1" applyFill="1" applyAlignment="1">
      <alignment horizontal="left"/>
    </xf>
    <xf numFmtId="0" fontId="159" fillId="2" borderId="0" xfId="19" applyFont="1" applyFill="1"/>
    <xf numFmtId="170" fontId="158" fillId="2" borderId="0" xfId="1" applyNumberFormat="1" applyFont="1" applyFill="1">
      <protection locked="0"/>
    </xf>
    <xf numFmtId="170" fontId="159" fillId="2" borderId="0" xfId="1" applyNumberFormat="1" applyFont="1" applyFill="1">
      <protection locked="0"/>
    </xf>
    <xf numFmtId="0" fontId="164" fillId="2" borderId="0" xfId="19" applyFont="1" applyFill="1"/>
    <xf numFmtId="170" fontId="164" fillId="2" borderId="0" xfId="1" applyNumberFormat="1" applyFont="1" applyFill="1">
      <protection locked="0"/>
    </xf>
    <xf numFmtId="0" fontId="158" fillId="2" borderId="2" xfId="19" applyFont="1" applyFill="1" applyBorder="1"/>
    <xf numFmtId="0" fontId="159" fillId="2" borderId="1" xfId="0" applyFont="1" applyFill="1" applyBorder="1" applyAlignment="1">
      <alignment horizontal="center" vertical="center" wrapText="1"/>
    </xf>
    <xf numFmtId="0" fontId="158" fillId="2" borderId="1" xfId="0" applyFont="1" applyFill="1" applyBorder="1" applyAlignment="1">
      <alignment horizontal="center"/>
    </xf>
    <xf numFmtId="49" fontId="158" fillId="2" borderId="1" xfId="0" applyNumberFormat="1" applyFont="1" applyFill="1" applyBorder="1" applyAlignment="1">
      <alignment horizontal="left" vertical="center" wrapText="1"/>
    </xf>
    <xf numFmtId="11" fontId="158" fillId="2" borderId="1" xfId="0" applyNumberFormat="1" applyFont="1" applyFill="1" applyBorder="1" applyAlignment="1">
      <alignment horizontal="left" vertical="center" wrapText="1"/>
    </xf>
    <xf numFmtId="10" fontId="158" fillId="0" borderId="1" xfId="1" applyNumberFormat="1" applyFont="1" applyFill="1" applyBorder="1" applyAlignment="1" applyProtection="1">
      <alignment vertical="center" wrapText="1"/>
    </xf>
    <xf numFmtId="0" fontId="158" fillId="0" borderId="1" xfId="0" applyFont="1" applyFill="1" applyBorder="1" applyAlignment="1">
      <alignment horizontal="center" vertical="center"/>
    </xf>
    <xf numFmtId="49" fontId="158" fillId="0" borderId="1" xfId="19" applyNumberFormat="1" applyFont="1" applyFill="1" applyBorder="1" applyAlignment="1">
      <alignment horizontal="left" vertical="center" wrapText="1"/>
    </xf>
    <xf numFmtId="170" fontId="158" fillId="0" borderId="1" xfId="0" applyNumberFormat="1" applyFont="1" applyFill="1" applyBorder="1" applyAlignment="1">
      <alignment horizontal="right" vertical="center" wrapText="1"/>
    </xf>
    <xf numFmtId="167" fontId="159" fillId="0" borderId="1" xfId="0" applyNumberFormat="1" applyFont="1" applyFill="1" applyBorder="1" applyAlignment="1">
      <alignment horizontal="right" vertical="center" wrapText="1"/>
    </xf>
    <xf numFmtId="167" fontId="158" fillId="0" borderId="1" xfId="0" applyNumberFormat="1" applyFont="1" applyFill="1" applyBorder="1" applyAlignment="1">
      <alignment horizontal="right" vertical="center" wrapText="1"/>
    </xf>
    <xf numFmtId="0" fontId="158" fillId="0" borderId="1" xfId="8" applyFont="1" applyFill="1" applyBorder="1" applyAlignment="1">
      <alignment horizontal="left" vertical="center" wrapText="1"/>
    </xf>
    <xf numFmtId="0" fontId="158" fillId="0" borderId="1" xfId="8" quotePrefix="1" applyFont="1" applyFill="1" applyBorder="1" applyAlignment="1">
      <alignment horizontal="center" vertical="center" wrapText="1"/>
    </xf>
    <xf numFmtId="0" fontId="158" fillId="0" borderId="1" xfId="8" applyFont="1" applyFill="1" applyBorder="1" applyAlignment="1">
      <alignment horizontal="center" vertical="center" wrapText="1"/>
    </xf>
    <xf numFmtId="167" fontId="158" fillId="0" borderId="1" xfId="8" applyNumberFormat="1" applyFont="1" applyFill="1" applyBorder="1" applyAlignment="1">
      <alignment horizontal="right" vertical="center" wrapText="1"/>
    </xf>
    <xf numFmtId="169" fontId="158" fillId="0" borderId="0" xfId="1" applyFont="1" applyFill="1">
      <protection locked="0"/>
    </xf>
    <xf numFmtId="0" fontId="158" fillId="0" borderId="0" xfId="0" applyFont="1" applyFill="1"/>
    <xf numFmtId="10" fontId="158" fillId="0" borderId="1" xfId="1" applyNumberFormat="1" applyFont="1" applyFill="1" applyBorder="1" applyAlignment="1" applyProtection="1">
      <alignment horizontal="right" vertical="center" wrapText="1"/>
    </xf>
    <xf numFmtId="170" fontId="158" fillId="0" borderId="1" xfId="1" applyNumberFormat="1" applyFont="1" applyFill="1" applyBorder="1" applyAlignment="1" applyProtection="1">
      <alignment vertical="center" wrapText="1"/>
    </xf>
    <xf numFmtId="170" fontId="158" fillId="0" borderId="1" xfId="1" applyNumberFormat="1" applyFont="1" applyFill="1" applyBorder="1" applyAlignment="1">
      <alignment vertical="center" wrapText="1"/>
      <protection locked="0"/>
    </xf>
    <xf numFmtId="170" fontId="158" fillId="0" borderId="1" xfId="1" applyNumberFormat="1" applyFont="1" applyFill="1" applyBorder="1" applyAlignment="1" applyProtection="1">
      <alignment horizontal="right" vertical="center" wrapText="1"/>
    </xf>
    <xf numFmtId="169" fontId="158" fillId="0" borderId="1" xfId="1" applyFont="1" applyFill="1" applyBorder="1" applyAlignment="1" applyProtection="1">
      <alignment horizontal="right" vertical="center" wrapText="1"/>
    </xf>
    <xf numFmtId="43" fontId="158" fillId="0" borderId="1" xfId="1" applyNumberFormat="1" applyFont="1" applyFill="1" applyBorder="1" applyAlignment="1" applyProtection="1">
      <alignment vertical="center" wrapText="1"/>
    </xf>
    <xf numFmtId="169" fontId="158" fillId="0" borderId="1" xfId="1" applyFont="1" applyFill="1" applyBorder="1" applyAlignment="1" applyProtection="1">
      <alignment vertical="center" wrapText="1"/>
    </xf>
    <xf numFmtId="170" fontId="158" fillId="2" borderId="1" xfId="0" applyNumberFormat="1" applyFont="1" applyFill="1" applyBorder="1" applyAlignment="1">
      <alignment horizontal="right" vertical="center" wrapText="1"/>
    </xf>
    <xf numFmtId="43" fontId="158" fillId="2" borderId="1" xfId="1" applyNumberFormat="1" applyFont="1" applyFill="1" applyBorder="1" applyAlignment="1" applyProtection="1">
      <alignment horizontal="right"/>
    </xf>
    <xf numFmtId="0" fontId="20" fillId="2" borderId="0" xfId="0" applyFont="1" applyFill="1" applyAlignment="1">
      <alignment vertical="center" wrapText="1"/>
    </xf>
    <xf numFmtId="0" fontId="163" fillId="2" borderId="0" xfId="0" applyFont="1" applyFill="1" applyAlignment="1">
      <alignment vertical="center" wrapText="1"/>
    </xf>
    <xf numFmtId="0" fontId="158" fillId="2" borderId="1" xfId="0" quotePrefix="1" applyFont="1" applyFill="1" applyBorder="1" applyAlignment="1">
      <alignment horizontal="left" vertical="center" wrapText="1"/>
    </xf>
    <xf numFmtId="170" fontId="159" fillId="0" borderId="1" xfId="5" applyNumberFormat="1" applyFont="1" applyFill="1" applyBorder="1" applyAlignment="1" applyProtection="1">
      <alignment vertical="center"/>
      <protection locked="0"/>
    </xf>
    <xf numFmtId="170" fontId="158" fillId="0" borderId="1" xfId="5" applyNumberFormat="1" applyFont="1" applyFill="1" applyBorder="1" applyAlignment="1" applyProtection="1">
      <alignment horizontal="left" vertical="center" wrapText="1"/>
      <protection locked="0"/>
    </xf>
    <xf numFmtId="0" fontId="14" fillId="0" borderId="0" xfId="0" applyFont="1" applyFill="1" applyAlignment="1">
      <alignment horizontal="center" vertical="center"/>
    </xf>
    <xf numFmtId="0" fontId="16" fillId="0" borderId="0" xfId="0" applyFont="1" applyFill="1" applyAlignment="1">
      <alignment horizontal="left" vertical="center" wrapText="1"/>
    </xf>
    <xf numFmtId="0" fontId="159" fillId="0" borderId="1" xfId="0" applyFont="1" applyFill="1" applyBorder="1" applyAlignment="1">
      <alignment horizontal="center" vertical="center" wrapText="1"/>
    </xf>
    <xf numFmtId="0" fontId="158" fillId="0" borderId="1" xfId="0" applyFont="1" applyFill="1" applyBorder="1" applyAlignment="1">
      <alignment horizontal="left" vertical="center" wrapText="1"/>
    </xf>
    <xf numFmtId="0" fontId="16" fillId="0" borderId="0" xfId="30" applyFont="1" applyFill="1"/>
    <xf numFmtId="170" fontId="16" fillId="0" borderId="2" xfId="1" applyNumberFormat="1" applyFont="1" applyFill="1" applyBorder="1">
      <protection locked="0"/>
    </xf>
    <xf numFmtId="0" fontId="16" fillId="0" borderId="0" xfId="0" applyFont="1" applyFill="1"/>
    <xf numFmtId="170" fontId="159" fillId="0" borderId="1" xfId="1" applyNumberFormat="1" applyFont="1" applyFill="1" applyBorder="1" applyAlignment="1" applyProtection="1">
      <alignment horizontal="center" vertical="center" wrapText="1"/>
    </xf>
    <xf numFmtId="41" fontId="159" fillId="0" borderId="1" xfId="0" applyNumberFormat="1" applyFont="1" applyFill="1" applyBorder="1" applyAlignment="1">
      <alignment horizontal="right" vertical="center" wrapText="1"/>
    </xf>
    <xf numFmtId="41" fontId="158" fillId="0" borderId="1" xfId="0" applyNumberFormat="1" applyFont="1" applyFill="1" applyBorder="1" applyAlignment="1">
      <alignment horizontal="right" vertical="center" wrapText="1"/>
    </xf>
    <xf numFmtId="170" fontId="16" fillId="0" borderId="0" xfId="4" applyNumberFormat="1" applyFont="1" applyFill="1" applyBorder="1"/>
    <xf numFmtId="0" fontId="158" fillId="2" borderId="0" xfId="0" applyFont="1" applyFill="1" applyAlignment="1">
      <alignment horizontal="left" vertical="center" wrapText="1"/>
    </xf>
    <xf numFmtId="0" fontId="159" fillId="2" borderId="0" xfId="0" applyFont="1" applyFill="1" applyAlignment="1">
      <alignment horizontal="left" vertical="center" wrapText="1"/>
    </xf>
    <xf numFmtId="0" fontId="158" fillId="2" borderId="0" xfId="0" applyFont="1" applyFill="1" applyAlignment="1">
      <alignment horizontal="center" vertical="center"/>
    </xf>
    <xf numFmtId="0" fontId="16" fillId="2" borderId="0" xfId="0" applyFont="1" applyFill="1" applyAlignment="1">
      <alignment horizontal="left" vertical="center" wrapText="1"/>
    </xf>
    <xf numFmtId="0" fontId="16"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left" vertical="center" wrapText="1"/>
    </xf>
    <xf numFmtId="0" fontId="164" fillId="2" borderId="0" xfId="0" applyFont="1" applyFill="1" applyAlignment="1">
      <alignment horizontal="center" vertical="center"/>
    </xf>
    <xf numFmtId="0" fontId="164" fillId="2" borderId="0" xfId="19" applyFont="1" applyFill="1" applyAlignment="1">
      <alignment horizontal="center" vertical="center"/>
    </xf>
    <xf numFmtId="49" fontId="159" fillId="2" borderId="1" xfId="19" applyNumberFormat="1" applyFont="1" applyFill="1" applyBorder="1" applyAlignment="1">
      <alignment horizontal="center" vertical="center" wrapText="1"/>
    </xf>
    <xf numFmtId="3" fontId="158" fillId="2" borderId="0" xfId="0" applyNumberFormat="1" applyFont="1" applyFill="1"/>
    <xf numFmtId="167" fontId="158" fillId="0" borderId="0" xfId="0" applyNumberFormat="1" applyFont="1" applyFill="1"/>
    <xf numFmtId="0" fontId="15" fillId="2" borderId="1" xfId="0" quotePrefix="1" applyFont="1" applyFill="1" applyBorder="1" applyAlignment="1">
      <alignment horizontal="center"/>
    </xf>
    <xf numFmtId="0" fontId="16" fillId="2" borderId="1" xfId="0" quotePrefix="1" applyFont="1" applyFill="1" applyBorder="1" applyAlignment="1">
      <alignment horizontal="center"/>
    </xf>
    <xf numFmtId="0" fontId="16" fillId="0" borderId="0" xfId="0" applyFont="1"/>
    <xf numFmtId="170" fontId="16" fillId="2" borderId="0" xfId="4" applyNumberFormat="1" applyFont="1" applyFill="1"/>
    <xf numFmtId="41" fontId="16" fillId="0" borderId="0" xfId="0" applyNumberFormat="1" applyFont="1"/>
    <xf numFmtId="10" fontId="16" fillId="2" borderId="0" xfId="30" applyNumberFormat="1" applyFont="1" applyFill="1"/>
    <xf numFmtId="0" fontId="15" fillId="2" borderId="0" xfId="30" applyFont="1" applyFill="1"/>
    <xf numFmtId="167" fontId="16" fillId="2" borderId="0" xfId="30" applyNumberFormat="1" applyFont="1" applyFill="1"/>
    <xf numFmtId="170" fontId="158" fillId="2" borderId="0" xfId="4" applyNumberFormat="1" applyFont="1" applyFill="1"/>
    <xf numFmtId="170" fontId="158" fillId="0" borderId="0" xfId="4" applyNumberFormat="1" applyFont="1" applyFill="1"/>
    <xf numFmtId="170" fontId="15" fillId="2" borderId="0" xfId="1" applyNumberFormat="1" applyFont="1" applyFill="1" applyAlignment="1">
      <alignment vertical="center"/>
      <protection locked="0"/>
    </xf>
    <xf numFmtId="41" fontId="16" fillId="2" borderId="0" xfId="0" applyNumberFormat="1" applyFont="1" applyFill="1"/>
    <xf numFmtId="170" fontId="15" fillId="2" borderId="0" xfId="30" applyNumberFormat="1" applyFont="1" applyFill="1" applyAlignment="1">
      <alignment vertical="center"/>
    </xf>
    <xf numFmtId="170" fontId="16" fillId="2" borderId="0" xfId="1" applyNumberFormat="1" applyFont="1" applyFill="1" applyAlignment="1">
      <alignment vertical="center"/>
      <protection locked="0"/>
    </xf>
    <xf numFmtId="170" fontId="16" fillId="0" borderId="0" xfId="1" applyNumberFormat="1" applyFont="1" applyFill="1" applyAlignment="1">
      <alignment vertical="center"/>
      <protection locked="0"/>
    </xf>
    <xf numFmtId="170" fontId="16" fillId="0" borderId="0" xfId="1" applyNumberFormat="1" applyFont="1" applyFill="1">
      <protection locked="0"/>
    </xf>
    <xf numFmtId="41" fontId="16" fillId="0" borderId="0" xfId="0" applyNumberFormat="1" applyFont="1" applyFill="1"/>
    <xf numFmtId="0" fontId="16" fillId="0" borderId="0" xfId="30" applyFont="1" applyFill="1" applyAlignment="1">
      <alignment vertical="center"/>
    </xf>
    <xf numFmtId="170" fontId="16" fillId="2" borderId="0" xfId="30" applyNumberFormat="1" applyFont="1" applyFill="1" applyAlignment="1">
      <alignment vertical="center"/>
    </xf>
    <xf numFmtId="170" fontId="16" fillId="0" borderId="0" xfId="4" applyNumberFormat="1" applyFont="1" applyFill="1"/>
    <xf numFmtId="170" fontId="158" fillId="2" borderId="1" xfId="2" applyNumberFormat="1" applyFont="1" applyFill="1" applyBorder="1" applyAlignment="1">
      <alignment horizontal="right" vertical="center"/>
    </xf>
    <xf numFmtId="43" fontId="158" fillId="2" borderId="1" xfId="2" applyNumberFormat="1" applyFont="1" applyFill="1" applyBorder="1" applyAlignment="1">
      <alignment horizontal="right" vertical="center"/>
    </xf>
    <xf numFmtId="170" fontId="159" fillId="2" borderId="0" xfId="0" applyNumberFormat="1" applyFont="1" applyFill="1"/>
    <xf numFmtId="10" fontId="159" fillId="2" borderId="0" xfId="44" applyNumberFormat="1" applyFont="1" applyFill="1">
      <protection locked="0"/>
    </xf>
    <xf numFmtId="170" fontId="158" fillId="2" borderId="0" xfId="0" applyNumberFormat="1" applyFont="1" applyFill="1"/>
    <xf numFmtId="0" fontId="159" fillId="2" borderId="0" xfId="0" applyFont="1" applyFill="1" applyAlignment="1">
      <alignment horizontal="right" vertical="center" wrapText="1"/>
    </xf>
    <xf numFmtId="0" fontId="164" fillId="2" borderId="0" xfId="0" applyFont="1" applyFill="1" applyAlignment="1">
      <alignment horizontal="right" vertical="center" wrapText="1"/>
    </xf>
    <xf numFmtId="0" fontId="159" fillId="2" borderId="0" xfId="0" applyFont="1" applyFill="1" applyAlignment="1">
      <alignment horizontal="center" vertical="center" wrapText="1"/>
    </xf>
    <xf numFmtId="0" fontId="158" fillId="2" borderId="0" xfId="30" applyFont="1" applyFill="1" applyAlignment="1">
      <alignment vertical="center"/>
    </xf>
    <xf numFmtId="0" fontId="159" fillId="2" borderId="0" xfId="19" applyFont="1" applyFill="1" applyAlignment="1">
      <alignment horizontal="center" vertical="center" wrapText="1"/>
    </xf>
    <xf numFmtId="0" fontId="158" fillId="0" borderId="0" xfId="30" applyFont="1" applyFill="1"/>
    <xf numFmtId="169" fontId="16" fillId="2" borderId="0" xfId="1" applyFont="1" applyFill="1">
      <protection locked="0"/>
    </xf>
    <xf numFmtId="10" fontId="158" fillId="2" borderId="0" xfId="0" applyNumberFormat="1" applyFont="1" applyFill="1"/>
    <xf numFmtId="0" fontId="16" fillId="0" borderId="0" xfId="0" applyFont="1" applyAlignment="1">
      <alignment horizontal="left" vertical="center" wrapText="1"/>
    </xf>
    <xf numFmtId="14" fontId="158" fillId="0" borderId="0" xfId="0" applyNumberFormat="1" applyFont="1" applyAlignment="1">
      <alignment horizontal="left" vertical="center" wrapText="1"/>
    </xf>
    <xf numFmtId="0" fontId="15" fillId="0" borderId="0" xfId="0" applyFont="1" applyAlignment="1">
      <alignment horizontal="left" vertical="center" wrapText="1"/>
    </xf>
    <xf numFmtId="0" fontId="162" fillId="0" borderId="0" xfId="0" applyFont="1" applyAlignment="1">
      <alignment horizontal="left" vertical="center" wrapText="1"/>
    </xf>
    <xf numFmtId="49" fontId="159" fillId="2" borderId="3" xfId="0" applyNumberFormat="1" applyFont="1" applyFill="1" applyBorder="1" applyAlignment="1">
      <alignment horizontal="center" vertical="center" wrapText="1"/>
    </xf>
    <xf numFmtId="49" fontId="159" fillId="2" borderId="4" xfId="0" applyNumberFormat="1" applyFont="1" applyFill="1" applyBorder="1" applyAlignment="1">
      <alignment horizontal="center" vertical="center" wrapText="1"/>
    </xf>
    <xf numFmtId="49" fontId="159" fillId="2" borderId="5" xfId="0" applyNumberFormat="1" applyFont="1" applyFill="1" applyBorder="1" applyAlignment="1">
      <alignment horizontal="center" vertical="center" wrapText="1"/>
    </xf>
    <xf numFmtId="49" fontId="159" fillId="2" borderId="6" xfId="0" applyNumberFormat="1" applyFont="1" applyFill="1" applyBorder="1" applyAlignment="1">
      <alignment horizontal="center" vertical="center" wrapText="1"/>
    </xf>
    <xf numFmtId="0" fontId="158" fillId="2" borderId="0" xfId="0" applyFont="1" applyFill="1" applyAlignment="1">
      <alignment horizontal="left" vertical="center" wrapText="1"/>
    </xf>
    <xf numFmtId="0" fontId="159" fillId="2" borderId="0" xfId="0" applyFont="1" applyFill="1" applyAlignment="1">
      <alignment horizontal="left" vertical="center" wrapText="1"/>
    </xf>
    <xf numFmtId="0" fontId="159" fillId="2" borderId="0" xfId="0" applyFont="1" applyFill="1" applyAlignment="1">
      <alignment horizontal="right" vertical="center" wrapText="1"/>
    </xf>
    <xf numFmtId="0" fontId="158" fillId="2" borderId="0" xfId="0" applyFont="1" applyFill="1" applyAlignment="1">
      <alignment horizontal="right" vertical="center" wrapText="1"/>
    </xf>
    <xf numFmtId="0" fontId="159" fillId="2" borderId="0" xfId="0" applyFont="1" applyFill="1" applyAlignment="1">
      <alignment horizontal="center" vertical="center" wrapText="1"/>
    </xf>
    <xf numFmtId="0" fontId="158" fillId="2" borderId="0" xfId="0" applyFont="1" applyFill="1" applyAlignment="1">
      <alignment horizontal="center" vertical="center"/>
    </xf>
    <xf numFmtId="0" fontId="16" fillId="2" borderId="0" xfId="0" applyFont="1" applyFill="1" applyAlignment="1">
      <alignment horizontal="center" vertical="top"/>
    </xf>
    <xf numFmtId="0" fontId="15" fillId="2" borderId="0" xfId="0" applyFont="1" applyFill="1" applyAlignment="1">
      <alignment horizontal="center"/>
    </xf>
    <xf numFmtId="0" fontId="16" fillId="2" borderId="0" xfId="43" applyFont="1" applyFill="1" applyAlignment="1">
      <alignment horizontal="center" vertical="center"/>
    </xf>
    <xf numFmtId="0" fontId="16" fillId="2" borderId="0" xfId="0" applyFont="1" applyFill="1" applyAlignment="1">
      <alignment horizontal="center" vertical="center"/>
    </xf>
    <xf numFmtId="0" fontId="15" fillId="2" borderId="0" xfId="0" applyFont="1" applyFill="1" applyAlignment="1">
      <alignment horizontal="left" vertical="center" wrapText="1"/>
    </xf>
    <xf numFmtId="0" fontId="16" fillId="2" borderId="0" xfId="0" applyFont="1" applyFill="1" applyAlignment="1">
      <alignment horizontal="left" vertical="center" wrapText="1"/>
    </xf>
    <xf numFmtId="0" fontId="15" fillId="2" borderId="0" xfId="0" applyFont="1" applyFill="1" applyAlignment="1">
      <alignment horizontal="right" vertical="center" wrapText="1"/>
    </xf>
    <xf numFmtId="0" fontId="16" fillId="2" borderId="0" xfId="0" applyFont="1" applyFill="1" applyAlignment="1">
      <alignment horizontal="right" vertical="center" wrapText="1"/>
    </xf>
    <xf numFmtId="0" fontId="15" fillId="2" borderId="0" xfId="0" applyFont="1" applyFill="1" applyAlignment="1">
      <alignment horizontal="center" vertical="center" wrapText="1"/>
    </xf>
    <xf numFmtId="0" fontId="14" fillId="2" borderId="0" xfId="0" applyFont="1" applyFill="1" applyAlignment="1">
      <alignment horizontal="center" vertical="center"/>
    </xf>
    <xf numFmtId="0" fontId="16" fillId="2" borderId="0" xfId="30" quotePrefix="1" applyFont="1" applyFill="1" applyAlignment="1">
      <alignment horizontal="left" vertical="center" wrapText="1"/>
    </xf>
    <xf numFmtId="0" fontId="164" fillId="2" borderId="0" xfId="0" applyFont="1" applyFill="1" applyAlignment="1">
      <alignment horizontal="right" vertical="center" wrapText="1"/>
    </xf>
    <xf numFmtId="0" fontId="164" fillId="2" borderId="0" xfId="0" applyFont="1" applyFill="1" applyAlignment="1">
      <alignment horizontal="center" vertical="center"/>
    </xf>
    <xf numFmtId="49" fontId="159" fillId="2" borderId="1" xfId="19" applyNumberFormat="1" applyFont="1" applyFill="1" applyBorder="1" applyAlignment="1">
      <alignment horizontal="center" vertical="center" wrapText="1"/>
    </xf>
    <xf numFmtId="0" fontId="158" fillId="2" borderId="5" xfId="8" applyFont="1" applyFill="1" applyBorder="1" applyAlignment="1">
      <alignment horizontal="center" vertical="center" wrapText="1"/>
    </xf>
    <xf numFmtId="0" fontId="158" fillId="2" borderId="6" xfId="8" applyFont="1" applyFill="1" applyBorder="1" applyAlignment="1">
      <alignment horizontal="center" vertical="center" wrapText="1"/>
    </xf>
    <xf numFmtId="0" fontId="158" fillId="0" borderId="6" xfId="0" applyFont="1" applyBorder="1"/>
    <xf numFmtId="0" fontId="158" fillId="2" borderId="0" xfId="19" applyFont="1" applyFill="1" applyAlignment="1">
      <alignment horizontal="left" vertical="center" wrapText="1"/>
    </xf>
    <xf numFmtId="0" fontId="159" fillId="2" borderId="0" xfId="19" applyFont="1" applyFill="1" applyAlignment="1">
      <alignment horizontal="left" vertical="center" wrapText="1"/>
    </xf>
    <xf numFmtId="0" fontId="159" fillId="2" borderId="0" xfId="19" applyFont="1" applyFill="1" applyAlignment="1">
      <alignment horizontal="right" vertical="center" wrapText="1"/>
    </xf>
    <xf numFmtId="0" fontId="164" fillId="2" borderId="0" xfId="19" applyFont="1" applyFill="1" applyAlignment="1">
      <alignment horizontal="right" vertical="center" wrapText="1"/>
    </xf>
    <xf numFmtId="0" fontId="159" fillId="2" borderId="0" xfId="19" applyFont="1" applyFill="1" applyAlignment="1">
      <alignment horizontal="center" vertical="center" wrapText="1"/>
    </xf>
    <xf numFmtId="0" fontId="164" fillId="2" borderId="0" xfId="19" applyFont="1" applyFill="1" applyAlignment="1">
      <alignment horizontal="center" vertical="center"/>
    </xf>
    <xf numFmtId="0" fontId="158" fillId="2" borderId="5" xfId="0" applyFont="1" applyFill="1" applyBorder="1" applyAlignment="1">
      <alignment horizontal="center" vertical="center"/>
    </xf>
    <xf numFmtId="0" fontId="158" fillId="2" borderId="30" xfId="0" applyFont="1" applyFill="1" applyBorder="1" applyAlignment="1">
      <alignment horizontal="center" vertical="center"/>
    </xf>
    <xf numFmtId="0" fontId="158" fillId="2" borderId="6" xfId="0" applyFont="1" applyFill="1" applyBorder="1" applyAlignment="1">
      <alignment horizontal="center" vertical="center"/>
    </xf>
    <xf numFmtId="0" fontId="14" fillId="2" borderId="0" xfId="0" applyFont="1" applyFill="1" applyAlignment="1">
      <alignment horizontal="right" vertical="center" wrapText="1"/>
    </xf>
    <xf numFmtId="0" fontId="19" fillId="2" borderId="0" xfId="0" applyFont="1" applyFill="1" applyAlignment="1">
      <alignment horizontal="right" vertical="center" wrapText="1"/>
    </xf>
    <xf numFmtId="0" fontId="21" fillId="2" borderId="0" xfId="0" applyFont="1" applyFill="1" applyAlignment="1">
      <alignment horizontal="right" vertical="center" wrapText="1"/>
    </xf>
    <xf numFmtId="0" fontId="13" fillId="2" borderId="0" xfId="0" applyFont="1" applyFill="1" applyAlignment="1">
      <alignment horizontal="center" vertical="center" wrapText="1"/>
    </xf>
    <xf numFmtId="0" fontId="15" fillId="2" borderId="5" xfId="30" applyFont="1" applyFill="1" applyBorder="1" applyAlignment="1">
      <alignment horizontal="center" vertical="center" wrapText="1"/>
    </xf>
    <xf numFmtId="0" fontId="15" fillId="2" borderId="6"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4" xfId="30" applyFont="1" applyFill="1" applyBorder="1" applyAlignment="1">
      <alignment horizontal="center" vertical="center" wrapText="1"/>
    </xf>
    <xf numFmtId="0" fontId="147" fillId="2" borderId="2" xfId="49" applyFont="1" applyFill="1" applyBorder="1" applyAlignment="1">
      <alignment horizontal="left"/>
    </xf>
    <xf numFmtId="0" fontId="15" fillId="2" borderId="5" xfId="49" applyFont="1" applyFill="1" applyBorder="1" applyAlignment="1">
      <alignment horizontal="center" vertical="center" wrapText="1"/>
    </xf>
    <xf numFmtId="0" fontId="15" fillId="2" borderId="6" xfId="49" applyFont="1" applyFill="1" applyBorder="1" applyAlignment="1">
      <alignment horizontal="center" vertical="center" wrapText="1"/>
    </xf>
    <xf numFmtId="0" fontId="15" fillId="2" borderId="1" xfId="49" applyFont="1" applyFill="1" applyBorder="1" applyAlignment="1">
      <alignment horizontal="center" vertical="center" wrapText="1"/>
    </xf>
    <xf numFmtId="0" fontId="14" fillId="2" borderId="8" xfId="49" applyFont="1" applyFill="1" applyBorder="1" applyAlignment="1">
      <alignment horizontal="left"/>
    </xf>
    <xf numFmtId="0" fontId="16" fillId="2" borderId="0" xfId="48" applyFont="1" applyFill="1" applyAlignment="1">
      <alignment horizontal="left" vertical="center" wrapText="1"/>
    </xf>
    <xf numFmtId="0" fontId="15" fillId="2" borderId="0" xfId="48" applyFont="1" applyFill="1" applyAlignment="1">
      <alignment horizontal="left" vertical="center" wrapText="1"/>
    </xf>
    <xf numFmtId="0" fontId="97" fillId="2" borderId="0" xfId="48" applyFont="1" applyFill="1" applyAlignment="1">
      <alignment horizontal="right" vertical="center" wrapText="1"/>
    </xf>
    <xf numFmtId="0" fontId="21" fillId="2" borderId="0" xfId="48" applyFont="1" applyFill="1" applyAlignment="1">
      <alignment horizontal="right" vertical="center" wrapText="1"/>
    </xf>
    <xf numFmtId="0" fontId="13" fillId="2" borderId="0" xfId="48" applyFont="1" applyFill="1" applyAlignment="1">
      <alignment horizontal="center" vertical="center" wrapText="1"/>
    </xf>
    <xf numFmtId="15" fontId="14" fillId="2" borderId="0" xfId="48" applyNumberFormat="1" applyFont="1" applyFill="1" applyAlignment="1">
      <alignment horizontal="center" vertical="center"/>
    </xf>
    <xf numFmtId="0" fontId="14" fillId="2" borderId="0" xfId="48" applyFont="1" applyFill="1" applyAlignment="1">
      <alignment horizontal="center" vertical="center"/>
    </xf>
    <xf numFmtId="0" fontId="14" fillId="2" borderId="8" xfId="48" applyFont="1" applyFill="1" applyBorder="1" applyAlignment="1">
      <alignment horizontal="left" vertical="center"/>
    </xf>
    <xf numFmtId="0" fontId="15" fillId="2" borderId="5" xfId="19" applyFont="1" applyFill="1" applyBorder="1" applyAlignment="1">
      <alignment horizontal="center" vertical="center" wrapText="1"/>
    </xf>
    <xf numFmtId="0" fontId="15" fillId="2" borderId="6" xfId="19" applyFont="1" applyFill="1" applyBorder="1" applyAlignment="1">
      <alignment horizontal="center" vertical="center" wrapText="1"/>
    </xf>
    <xf numFmtId="170" fontId="15" fillId="2" borderId="3" xfId="237" applyNumberFormat="1" applyFont="1" applyFill="1" applyBorder="1" applyAlignment="1" applyProtection="1">
      <alignment horizontal="center" vertical="center" wrapText="1"/>
    </xf>
    <xf numFmtId="170" fontId="15" fillId="2" borderId="4" xfId="237" applyNumberFormat="1" applyFont="1" applyFill="1" applyBorder="1" applyAlignment="1" applyProtection="1">
      <alignment horizontal="center" vertical="center" wrapText="1"/>
    </xf>
    <xf numFmtId="0" fontId="16" fillId="2" borderId="0" xfId="48" applyFont="1" applyFill="1" applyAlignment="1">
      <alignment vertical="center" wrapText="1"/>
    </xf>
    <xf numFmtId="3" fontId="16" fillId="2" borderId="0" xfId="49" applyNumberFormat="1" applyFont="1" applyFill="1" applyAlignment="1">
      <alignment horizontal="left" vertical="center" wrapText="1"/>
    </xf>
    <xf numFmtId="3" fontId="15" fillId="2" borderId="0" xfId="49"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0" fontId="15" fillId="2" borderId="0" xfId="48" applyFont="1" applyFill="1" applyAlignment="1">
      <alignment horizontal="right" vertical="center" wrapText="1"/>
    </xf>
    <xf numFmtId="0" fontId="14" fillId="2" borderId="0" xfId="48" applyFont="1" applyFill="1" applyAlignment="1">
      <alignment horizontal="right" vertical="center" wrapText="1"/>
    </xf>
    <xf numFmtId="3" fontId="16" fillId="2" borderId="0" xfId="496" applyNumberFormat="1" applyFont="1" applyFill="1" applyAlignment="1">
      <alignment horizontal="left" vertical="center" wrapText="1"/>
    </xf>
    <xf numFmtId="0" fontId="15" fillId="2" borderId="0" xfId="48" applyFont="1" applyFill="1" applyAlignment="1">
      <alignment vertical="center" wrapText="1"/>
    </xf>
    <xf numFmtId="170" fontId="15" fillId="2" borderId="5" xfId="237" applyNumberFormat="1" applyFont="1" applyFill="1" applyBorder="1" applyAlignment="1" applyProtection="1">
      <alignment horizontal="center" vertical="center" wrapText="1"/>
    </xf>
    <xf numFmtId="170" fontId="15" fillId="2" borderId="6" xfId="237" applyNumberFormat="1" applyFont="1" applyFill="1" applyBorder="1" applyAlignment="1" applyProtection="1">
      <alignment horizontal="center" vertical="center" wrapText="1"/>
    </xf>
    <xf numFmtId="0" fontId="15" fillId="2" borderId="0" xfId="48" applyFont="1" applyFill="1" applyAlignment="1">
      <alignment horizontal="right" wrapText="1"/>
    </xf>
    <xf numFmtId="0" fontId="15" fillId="2" borderId="0" xfId="48" applyFont="1" applyFill="1" applyAlignment="1">
      <alignment horizontal="center"/>
    </xf>
    <xf numFmtId="0" fontId="16" fillId="2" borderId="0" xfId="48" applyFont="1" applyFill="1" applyAlignment="1">
      <alignment horizontal="center"/>
    </xf>
    <xf numFmtId="0" fontId="15" fillId="2" borderId="3" xfId="19" applyFont="1" applyFill="1" applyBorder="1" applyAlignment="1">
      <alignment horizontal="center" vertical="center" wrapText="1"/>
    </xf>
    <xf numFmtId="0" fontId="15" fillId="2" borderId="4" xfId="19" applyFont="1" applyFill="1" applyBorder="1" applyAlignment="1">
      <alignment horizontal="center" vertical="center" wrapText="1"/>
    </xf>
    <xf numFmtId="0" fontId="15" fillId="2" borderId="31" xfId="19" applyFont="1" applyFill="1" applyBorder="1" applyAlignment="1">
      <alignment horizontal="center" vertical="center" wrapText="1"/>
    </xf>
    <xf numFmtId="0" fontId="15" fillId="2" borderId="32" xfId="19" applyFont="1" applyFill="1" applyBorder="1" applyAlignment="1">
      <alignment horizontal="center" vertical="center" wrapText="1"/>
    </xf>
  </cellXfs>
  <cellStyles count="981">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5" sqref="C15"/>
    </sheetView>
  </sheetViews>
  <sheetFormatPr defaultColWidth="9.140625" defaultRowHeight="15"/>
  <cols>
    <col min="1" max="1" width="7.85546875" style="179" customWidth="1"/>
    <col min="2" max="2" width="15.7109375" style="179" customWidth="1"/>
    <col min="3" max="3" width="33.85546875" style="179" customWidth="1"/>
    <col min="4" max="4" width="32" style="179" customWidth="1"/>
    <col min="5" max="9" width="9.140625" style="179"/>
    <col min="10" max="14" width="9.140625" style="201"/>
    <col min="15" max="16384" width="9.140625" style="179"/>
  </cols>
  <sheetData>
    <row r="2" spans="1:12" ht="18.75">
      <c r="B2" s="180" t="s">
        <v>558</v>
      </c>
    </row>
    <row r="3" spans="1:12" ht="19.5">
      <c r="B3" s="181" t="s">
        <v>547</v>
      </c>
    </row>
    <row r="4" spans="1:12" ht="18.75">
      <c r="B4" s="182"/>
      <c r="C4" s="183" t="s">
        <v>548</v>
      </c>
      <c r="D4" s="184" t="s">
        <v>549</v>
      </c>
    </row>
    <row r="5" spans="1:12" ht="18.75">
      <c r="B5" s="182"/>
      <c r="C5" s="185" t="s">
        <v>550</v>
      </c>
      <c r="D5" s="186" t="s">
        <v>551</v>
      </c>
    </row>
    <row r="6" spans="1:12" ht="18.75">
      <c r="B6" s="182"/>
      <c r="C6" s="183" t="s">
        <v>552</v>
      </c>
      <c r="D6" s="252">
        <v>1</v>
      </c>
      <c r="J6" s="201" t="s">
        <v>549</v>
      </c>
    </row>
    <row r="7" spans="1:12" ht="18.75">
      <c r="B7" s="182"/>
      <c r="C7" s="185" t="s">
        <v>553</v>
      </c>
      <c r="D7" s="187"/>
    </row>
    <row r="8" spans="1:12" ht="18.75">
      <c r="B8" s="182"/>
      <c r="C8" s="183" t="s">
        <v>554</v>
      </c>
      <c r="D8" s="184">
        <v>2023</v>
      </c>
      <c r="J8" s="201" t="s">
        <v>555</v>
      </c>
    </row>
    <row r="9" spans="1:12" ht="18.75">
      <c r="B9" s="182"/>
      <c r="C9" s="188" t="s">
        <v>556</v>
      </c>
      <c r="D9" s="189">
        <v>2023</v>
      </c>
      <c r="J9" s="201" t="s">
        <v>557</v>
      </c>
    </row>
    <row r="10" spans="1:12" ht="18.75">
      <c r="B10" s="182"/>
      <c r="C10" s="188"/>
      <c r="D10" s="189"/>
    </row>
    <row r="11" spans="1:12" ht="34.5" customHeight="1">
      <c r="A11" s="435" t="s">
        <v>247</v>
      </c>
      <c r="B11" s="435"/>
      <c r="C11" s="435" t="s">
        <v>617</v>
      </c>
      <c r="D11" s="435"/>
      <c r="E11" s="435"/>
      <c r="F11" s="435"/>
    </row>
    <row r="12" spans="1:12" ht="26.25" customHeight="1">
      <c r="A12" s="435" t="s">
        <v>245</v>
      </c>
      <c r="B12" s="435"/>
      <c r="C12" s="436" t="s">
        <v>618</v>
      </c>
      <c r="D12" s="436"/>
      <c r="E12" s="436"/>
      <c r="F12" s="436"/>
    </row>
    <row r="13" spans="1:12" ht="48" customHeight="1">
      <c r="A13" s="433" t="s">
        <v>244</v>
      </c>
      <c r="B13" s="433"/>
      <c r="C13" s="433" t="s">
        <v>246</v>
      </c>
      <c r="D13" s="433"/>
      <c r="E13" s="433"/>
      <c r="F13" s="433"/>
      <c r="J13" s="201">
        <v>1</v>
      </c>
      <c r="K13" s="201" t="s">
        <v>46</v>
      </c>
    </row>
    <row r="14" spans="1:12" ht="34.5" customHeight="1">
      <c r="A14" s="433" t="s">
        <v>248</v>
      </c>
      <c r="B14" s="433"/>
      <c r="C14" s="434">
        <v>44959</v>
      </c>
      <c r="D14" s="434"/>
      <c r="E14" s="434"/>
      <c r="F14" s="434"/>
    </row>
    <row r="15" spans="1:12">
      <c r="B15" s="190"/>
      <c r="J15" s="201">
        <v>4</v>
      </c>
      <c r="K15" s="201" t="s">
        <v>135</v>
      </c>
    </row>
    <row r="16" spans="1:12">
      <c r="D16" s="190" t="s">
        <v>559</v>
      </c>
      <c r="J16" s="201">
        <v>5</v>
      </c>
      <c r="K16" s="202"/>
      <c r="L16" s="202"/>
    </row>
    <row r="17" spans="2:12">
      <c r="D17" s="190" t="s">
        <v>560</v>
      </c>
      <c r="K17" s="202"/>
      <c r="L17" s="202"/>
    </row>
    <row r="18" spans="2:12">
      <c r="B18" s="191" t="s">
        <v>606</v>
      </c>
      <c r="C18" s="191" t="s">
        <v>607</v>
      </c>
      <c r="D18" s="191" t="s">
        <v>608</v>
      </c>
      <c r="J18" s="201">
        <v>6</v>
      </c>
      <c r="K18" s="202"/>
      <c r="L18" s="202"/>
    </row>
    <row r="19" spans="2:12" ht="30">
      <c r="B19" s="192">
        <v>1</v>
      </c>
      <c r="C19" s="193" t="s">
        <v>609</v>
      </c>
      <c r="D19" s="194" t="s">
        <v>566</v>
      </c>
      <c r="K19" s="202"/>
      <c r="L19" s="202"/>
    </row>
    <row r="20" spans="2:12" ht="30">
      <c r="B20" s="192">
        <v>2</v>
      </c>
      <c r="C20" s="193" t="s">
        <v>610</v>
      </c>
      <c r="D20" s="194" t="s">
        <v>567</v>
      </c>
      <c r="K20" s="202"/>
      <c r="L20" s="202"/>
    </row>
    <row r="21" spans="2:12" ht="54.75" customHeight="1">
      <c r="B21" s="192" t="s">
        <v>78</v>
      </c>
      <c r="C21" s="193" t="s">
        <v>570</v>
      </c>
      <c r="D21" s="194"/>
      <c r="K21" s="202"/>
      <c r="L21" s="202"/>
    </row>
    <row r="22" spans="2:12" ht="30">
      <c r="B22" s="192">
        <v>3</v>
      </c>
      <c r="C22" s="195" t="s">
        <v>611</v>
      </c>
      <c r="D22" s="194" t="s">
        <v>562</v>
      </c>
      <c r="J22" s="201">
        <v>7</v>
      </c>
      <c r="K22" s="202"/>
      <c r="L22" s="202"/>
    </row>
    <row r="23" spans="2:12" ht="30">
      <c r="B23" s="192">
        <v>4</v>
      </c>
      <c r="C23" s="195" t="s">
        <v>612</v>
      </c>
      <c r="D23" s="194" t="s">
        <v>561</v>
      </c>
      <c r="J23" s="201">
        <v>8</v>
      </c>
      <c r="K23" s="202"/>
      <c r="L23" s="202"/>
    </row>
    <row r="24" spans="2:12" ht="30">
      <c r="B24" s="192">
        <v>5</v>
      </c>
      <c r="C24" s="195" t="s">
        <v>613</v>
      </c>
      <c r="D24" s="194" t="s">
        <v>563</v>
      </c>
      <c r="J24" s="201">
        <v>9</v>
      </c>
      <c r="K24" s="202"/>
      <c r="L24" s="202"/>
    </row>
    <row r="25" spans="2:12" ht="75">
      <c r="B25" s="192">
        <v>6</v>
      </c>
      <c r="C25" s="195" t="s">
        <v>614</v>
      </c>
      <c r="D25" s="194" t="s">
        <v>564</v>
      </c>
      <c r="J25" s="201">
        <v>10</v>
      </c>
      <c r="K25" s="202"/>
      <c r="L25" s="202"/>
    </row>
    <row r="26" spans="2:12" ht="30">
      <c r="B26" s="192">
        <v>7</v>
      </c>
      <c r="C26" s="195" t="s">
        <v>615</v>
      </c>
      <c r="D26" s="194" t="s">
        <v>565</v>
      </c>
      <c r="J26" s="201">
        <v>11</v>
      </c>
      <c r="K26" s="202"/>
      <c r="L26" s="202"/>
    </row>
    <row r="27" spans="2:12" ht="75">
      <c r="B27" s="192">
        <v>8</v>
      </c>
      <c r="C27" s="195" t="s">
        <v>614</v>
      </c>
      <c r="D27" s="194" t="s">
        <v>564</v>
      </c>
    </row>
    <row r="28" spans="2:12" ht="87" customHeight="1">
      <c r="B28" s="192" t="s">
        <v>86</v>
      </c>
      <c r="C28" s="193" t="s">
        <v>568</v>
      </c>
      <c r="D28" s="196" t="s">
        <v>569</v>
      </c>
    </row>
    <row r="31" spans="2:12" ht="28.5" customHeight="1">
      <c r="B31" s="197"/>
      <c r="D31" s="197"/>
    </row>
    <row r="32" spans="2:12">
      <c r="B32" s="198"/>
      <c r="D32" s="198"/>
    </row>
    <row r="33" spans="2:4">
      <c r="B33" s="199"/>
      <c r="D33" s="199"/>
    </row>
    <row r="34" spans="2:4">
      <c r="B34" s="199"/>
      <c r="D34" s="199"/>
    </row>
    <row r="35" spans="2:4">
      <c r="B35" s="200"/>
      <c r="D35" s="190"/>
    </row>
    <row r="36" spans="2:4">
      <c r="B36" s="200"/>
      <c r="D36" s="200"/>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3" zoomScaleNormal="100" zoomScaleSheetLayoutView="85" zoomScalePageLayoutView="77" workbookViewId="0">
      <selection activeCell="A8" sqref="A8:B8"/>
    </sheetView>
  </sheetViews>
  <sheetFormatPr defaultColWidth="9.140625" defaultRowHeight="14.25"/>
  <cols>
    <col min="1" max="1" width="4.85546875" style="24" customWidth="1"/>
    <col min="2" max="2" width="47.140625" style="25" customWidth="1"/>
    <col min="3" max="3" width="9.140625" style="25"/>
    <col min="4" max="4" width="14.5703125" style="25" customWidth="1"/>
    <col min="5" max="5" width="14" style="25" customWidth="1"/>
    <col min="6" max="6" width="9.140625" style="25"/>
    <col min="7" max="7" width="18.28515625" style="25" customWidth="1"/>
    <col min="8" max="10" width="19" style="25" customWidth="1"/>
    <col min="11" max="11" width="26.85546875" style="25" customWidth="1"/>
    <col min="12" max="16384" width="9.140625" style="25"/>
  </cols>
  <sheetData>
    <row r="1" spans="1:11" ht="27.75" customHeight="1">
      <c r="A1" s="474" t="s">
        <v>513</v>
      </c>
      <c r="B1" s="474"/>
      <c r="C1" s="474"/>
      <c r="D1" s="474"/>
      <c r="E1" s="474"/>
      <c r="F1" s="474"/>
      <c r="G1" s="474"/>
      <c r="H1" s="474"/>
      <c r="I1" s="474"/>
      <c r="J1" s="474"/>
      <c r="K1" s="474"/>
    </row>
    <row r="2" spans="1:11" ht="28.5" customHeight="1">
      <c r="A2" s="475" t="s">
        <v>542</v>
      </c>
      <c r="B2" s="475"/>
      <c r="C2" s="475"/>
      <c r="D2" s="475"/>
      <c r="E2" s="475"/>
      <c r="F2" s="475"/>
      <c r="G2" s="475"/>
      <c r="H2" s="475"/>
      <c r="I2" s="475"/>
      <c r="J2" s="475"/>
      <c r="K2" s="475"/>
    </row>
    <row r="3" spans="1:11" ht="15" customHeight="1">
      <c r="A3" s="476" t="s">
        <v>238</v>
      </c>
      <c r="B3" s="476"/>
      <c r="C3" s="476"/>
      <c r="D3" s="476"/>
      <c r="E3" s="476"/>
      <c r="F3" s="476"/>
      <c r="G3" s="476"/>
      <c r="H3" s="476"/>
      <c r="I3" s="476"/>
      <c r="J3" s="476"/>
      <c r="K3" s="476"/>
    </row>
    <row r="4" spans="1:11">
      <c r="A4" s="476"/>
      <c r="B4" s="476"/>
      <c r="C4" s="476"/>
      <c r="D4" s="476"/>
      <c r="E4" s="476"/>
      <c r="F4" s="476"/>
      <c r="G4" s="476"/>
      <c r="H4" s="476"/>
      <c r="I4" s="476"/>
      <c r="J4" s="476"/>
      <c r="K4" s="476"/>
    </row>
    <row r="5" spans="1:11">
      <c r="A5" s="456" t="str">
        <f>'ngay thang'!B12</f>
        <v>Tại ngày 31 tháng 1 năm 2023/ As at 31 Jan 2023</v>
      </c>
      <c r="B5" s="456"/>
      <c r="C5" s="456"/>
      <c r="D5" s="456"/>
      <c r="E5" s="456"/>
      <c r="F5" s="456"/>
      <c r="G5" s="456"/>
      <c r="H5" s="456"/>
      <c r="I5" s="456"/>
      <c r="J5" s="456"/>
      <c r="K5" s="456"/>
    </row>
    <row r="6" spans="1:11">
      <c r="A6" s="15"/>
      <c r="B6" s="15"/>
      <c r="C6" s="15"/>
      <c r="D6" s="15"/>
      <c r="E6" s="15"/>
      <c r="F6" s="1"/>
    </row>
    <row r="7" spans="1:11" ht="27.75" customHeight="1">
      <c r="A7" s="451" t="s">
        <v>247</v>
      </c>
      <c r="B7" s="451"/>
      <c r="D7" s="451" t="s">
        <v>617</v>
      </c>
      <c r="E7" s="451"/>
      <c r="F7" s="451"/>
      <c r="G7" s="451"/>
      <c r="H7" s="451"/>
      <c r="I7" s="451"/>
      <c r="J7" s="451"/>
    </row>
    <row r="8" spans="1:11" ht="31.5" customHeight="1">
      <c r="A8" s="451" t="s">
        <v>245</v>
      </c>
      <c r="B8" s="451"/>
      <c r="D8" s="451" t="s">
        <v>449</v>
      </c>
      <c r="E8" s="451"/>
      <c r="F8" s="451"/>
      <c r="G8" s="451"/>
      <c r="H8" s="451"/>
      <c r="I8" s="451"/>
      <c r="J8" s="451"/>
    </row>
    <row r="9" spans="1:11" ht="31.5" customHeight="1">
      <c r="A9" s="452" t="s">
        <v>244</v>
      </c>
      <c r="B9" s="452"/>
      <c r="D9" s="452" t="s">
        <v>246</v>
      </c>
      <c r="E9" s="452"/>
      <c r="F9" s="452"/>
      <c r="G9" s="452"/>
      <c r="H9" s="452"/>
      <c r="I9" s="452"/>
      <c r="J9" s="452"/>
    </row>
    <row r="10" spans="1:11" ht="31.5" customHeight="1">
      <c r="A10" s="452" t="s">
        <v>248</v>
      </c>
      <c r="B10" s="452"/>
      <c r="D10" s="451" t="str">
        <f>'ngay thang'!B14</f>
        <v>Ngày 02 tháng 02 năm 2023
02 Feb 2023</v>
      </c>
      <c r="E10" s="452"/>
      <c r="F10" s="452"/>
      <c r="G10" s="452"/>
      <c r="H10" s="452"/>
      <c r="I10" s="452"/>
      <c r="J10" s="452"/>
    </row>
    <row r="12" spans="1:11" s="26" customFormat="1" ht="29.25" customHeight="1">
      <c r="A12" s="477" t="s">
        <v>209</v>
      </c>
      <c r="B12" s="477" t="s">
        <v>210</v>
      </c>
      <c r="C12" s="477" t="s">
        <v>201</v>
      </c>
      <c r="D12" s="477" t="s">
        <v>233</v>
      </c>
      <c r="E12" s="477" t="s">
        <v>211</v>
      </c>
      <c r="F12" s="477" t="s">
        <v>212</v>
      </c>
      <c r="G12" s="477" t="s">
        <v>213</v>
      </c>
      <c r="H12" s="479" t="s">
        <v>214</v>
      </c>
      <c r="I12" s="480"/>
      <c r="J12" s="479" t="s">
        <v>217</v>
      </c>
      <c r="K12" s="480"/>
    </row>
    <row r="13" spans="1:11" s="26" customFormat="1" ht="51">
      <c r="A13" s="478"/>
      <c r="B13" s="478"/>
      <c r="C13" s="478"/>
      <c r="D13" s="478"/>
      <c r="E13" s="478"/>
      <c r="F13" s="478"/>
      <c r="G13" s="478"/>
      <c r="H13" s="173" t="s">
        <v>215</v>
      </c>
      <c r="I13" s="173" t="s">
        <v>216</v>
      </c>
      <c r="J13" s="173" t="s">
        <v>218</v>
      </c>
      <c r="K13" s="173" t="s">
        <v>216</v>
      </c>
    </row>
    <row r="14" spans="1:11" s="26" customFormat="1" ht="25.5">
      <c r="A14" s="3" t="s">
        <v>72</v>
      </c>
      <c r="B14" s="4" t="s">
        <v>225</v>
      </c>
      <c r="C14" s="4" t="s">
        <v>73</v>
      </c>
      <c r="D14" s="165"/>
      <c r="E14" s="165"/>
      <c r="F14" s="166"/>
      <c r="G14" s="167"/>
      <c r="H14" s="4"/>
      <c r="I14" s="2"/>
      <c r="J14" s="5"/>
      <c r="K14" s="6"/>
    </row>
    <row r="15" spans="1:11" s="26" customFormat="1" ht="25.5">
      <c r="A15" s="3" t="s">
        <v>46</v>
      </c>
      <c r="B15" s="4" t="s">
        <v>226</v>
      </c>
      <c r="C15" s="4" t="s">
        <v>74</v>
      </c>
      <c r="D15" s="166"/>
      <c r="E15" s="166"/>
      <c r="F15" s="166"/>
      <c r="G15" s="167"/>
      <c r="H15" s="4"/>
      <c r="I15" s="2"/>
      <c r="J15" s="4"/>
      <c r="K15" s="2"/>
    </row>
    <row r="16" spans="1:11" s="26" customFormat="1" ht="25.5">
      <c r="A16" s="3" t="s">
        <v>75</v>
      </c>
      <c r="B16" s="4" t="s">
        <v>219</v>
      </c>
      <c r="C16" s="4" t="s">
        <v>76</v>
      </c>
      <c r="D16" s="166"/>
      <c r="E16" s="166"/>
      <c r="F16" s="166"/>
      <c r="G16" s="165"/>
      <c r="H16" s="4"/>
      <c r="I16" s="168"/>
      <c r="J16" s="4"/>
      <c r="K16" s="168"/>
    </row>
    <row r="17" spans="1:11" s="26" customFormat="1" ht="25.5">
      <c r="A17" s="3" t="s">
        <v>56</v>
      </c>
      <c r="B17" s="4" t="s">
        <v>220</v>
      </c>
      <c r="C17" s="4" t="s">
        <v>77</v>
      </c>
      <c r="D17" s="166"/>
      <c r="E17" s="166"/>
      <c r="F17" s="166"/>
      <c r="G17" s="167"/>
      <c r="H17" s="4"/>
      <c r="I17" s="2"/>
      <c r="J17" s="4"/>
      <c r="K17" s="2"/>
    </row>
    <row r="18" spans="1:11" s="26" customFormat="1" ht="25.5">
      <c r="A18" s="3" t="s">
        <v>78</v>
      </c>
      <c r="B18" s="4" t="s">
        <v>227</v>
      </c>
      <c r="C18" s="4" t="s">
        <v>79</v>
      </c>
      <c r="D18" s="166"/>
      <c r="E18" s="166"/>
      <c r="F18" s="166"/>
      <c r="G18" s="167"/>
      <c r="H18" s="4"/>
      <c r="I18" s="2"/>
      <c r="J18" s="4"/>
      <c r="K18" s="2"/>
    </row>
    <row r="19" spans="1:11" s="26" customFormat="1" ht="25.5">
      <c r="A19" s="3" t="s">
        <v>80</v>
      </c>
      <c r="B19" s="4" t="s">
        <v>221</v>
      </c>
      <c r="C19" s="4" t="s">
        <v>81</v>
      </c>
      <c r="D19" s="166"/>
      <c r="E19" s="166"/>
      <c r="F19" s="166"/>
      <c r="G19" s="167"/>
      <c r="H19" s="4"/>
      <c r="I19" s="2"/>
      <c r="J19" s="4"/>
      <c r="K19" s="2"/>
    </row>
    <row r="20" spans="1:11" s="26" customFormat="1" ht="25.5">
      <c r="A20" s="3" t="s">
        <v>46</v>
      </c>
      <c r="B20" s="4" t="s">
        <v>222</v>
      </c>
      <c r="C20" s="4" t="s">
        <v>82</v>
      </c>
      <c r="D20" s="166"/>
      <c r="E20" s="166"/>
      <c r="F20" s="166"/>
      <c r="G20" s="167"/>
      <c r="H20" s="4"/>
      <c r="I20" s="2"/>
      <c r="J20" s="4"/>
      <c r="K20" s="2"/>
    </row>
    <row r="21" spans="1:11" s="26" customFormat="1" ht="25.5">
      <c r="A21" s="3" t="s">
        <v>83</v>
      </c>
      <c r="B21" s="4" t="s">
        <v>223</v>
      </c>
      <c r="C21" s="4" t="s">
        <v>84</v>
      </c>
      <c r="D21" s="166"/>
      <c r="E21" s="166"/>
      <c r="F21" s="166"/>
      <c r="G21" s="167"/>
      <c r="H21" s="4"/>
      <c r="I21" s="2"/>
      <c r="J21" s="4"/>
      <c r="K21" s="2"/>
    </row>
    <row r="22" spans="1:11" s="26" customFormat="1" ht="25.5">
      <c r="A22" s="3" t="s">
        <v>56</v>
      </c>
      <c r="B22" s="4" t="s">
        <v>224</v>
      </c>
      <c r="C22" s="4" t="s">
        <v>85</v>
      </c>
      <c r="D22" s="166"/>
      <c r="E22" s="166"/>
      <c r="F22" s="166"/>
      <c r="G22" s="167"/>
      <c r="H22" s="4"/>
      <c r="I22" s="2"/>
      <c r="J22" s="4"/>
      <c r="K22" s="2"/>
    </row>
    <row r="23" spans="1:11" s="26" customFormat="1" ht="38.25">
      <c r="A23" s="3" t="s">
        <v>86</v>
      </c>
      <c r="B23" s="4" t="s">
        <v>228</v>
      </c>
      <c r="C23" s="4" t="s">
        <v>87</v>
      </c>
      <c r="D23" s="166"/>
      <c r="E23" s="166"/>
      <c r="F23" s="166"/>
      <c r="G23" s="167"/>
      <c r="H23" s="4"/>
      <c r="I23" s="2"/>
      <c r="J23" s="4"/>
      <c r="K23" s="2"/>
    </row>
    <row r="24" spans="1:11" s="26" customFormat="1" ht="12.75">
      <c r="A24" s="169"/>
      <c r="B24" s="170"/>
      <c r="C24" s="170"/>
      <c r="D24" s="166"/>
      <c r="E24" s="166"/>
      <c r="F24" s="166"/>
      <c r="G24" s="167"/>
      <c r="H24" s="4"/>
      <c r="I24" s="2"/>
      <c r="J24" s="5"/>
      <c r="K24" s="6"/>
    </row>
    <row r="25" spans="1:11" s="26" customFormat="1" ht="12.75">
      <c r="A25" s="171"/>
    </row>
    <row r="26" spans="1:11" s="26" customFormat="1" ht="12.75">
      <c r="A26" s="19" t="s">
        <v>176</v>
      </c>
      <c r="B26" s="1"/>
      <c r="C26" s="27"/>
      <c r="I26" s="28" t="s">
        <v>177</v>
      </c>
    </row>
    <row r="27" spans="1:11" s="26" customFormat="1" ht="12.75">
      <c r="A27" s="29" t="s">
        <v>178</v>
      </c>
      <c r="B27" s="1"/>
      <c r="C27" s="27"/>
      <c r="I27" s="30" t="s">
        <v>179</v>
      </c>
    </row>
    <row r="28" spans="1:11">
      <c r="A28" s="1"/>
      <c r="B28" s="1"/>
      <c r="C28" s="27"/>
      <c r="I28" s="27"/>
    </row>
    <row r="29" spans="1:11">
      <c r="A29" s="1"/>
      <c r="B29" s="1"/>
      <c r="C29" s="27"/>
      <c r="I29" s="27"/>
    </row>
    <row r="30" spans="1:11">
      <c r="A30" s="1"/>
      <c r="B30" s="1"/>
      <c r="C30" s="27"/>
      <c r="I30" s="27"/>
    </row>
    <row r="31" spans="1:11">
      <c r="A31" s="1"/>
      <c r="B31" s="1"/>
      <c r="C31" s="27"/>
      <c r="I31" s="27"/>
    </row>
    <row r="32" spans="1:11">
      <c r="A32" s="1"/>
      <c r="B32" s="1"/>
      <c r="C32" s="27"/>
      <c r="I32" s="27"/>
    </row>
    <row r="33" spans="1:11">
      <c r="A33" s="1"/>
      <c r="B33" s="1"/>
      <c r="C33" s="27"/>
      <c r="I33" s="27"/>
    </row>
    <row r="34" spans="1:11">
      <c r="A34" s="1"/>
      <c r="B34" s="1"/>
      <c r="C34" s="27"/>
      <c r="I34" s="27"/>
    </row>
    <row r="35" spans="1:11">
      <c r="A35" s="22"/>
      <c r="B35" s="22"/>
      <c r="C35" s="23"/>
      <c r="D35" s="172"/>
      <c r="I35" s="23"/>
      <c r="J35" s="172"/>
      <c r="K35" s="172"/>
    </row>
    <row r="36" spans="1:11">
      <c r="A36" s="19" t="s">
        <v>239</v>
      </c>
      <c r="B36" s="1"/>
      <c r="C36" s="27"/>
      <c r="I36" s="21" t="s">
        <v>450</v>
      </c>
    </row>
    <row r="37" spans="1:11">
      <c r="A37" s="19" t="s">
        <v>603</v>
      </c>
      <c r="B37" s="1"/>
      <c r="C37" s="27"/>
      <c r="I37" s="21"/>
    </row>
    <row r="38" spans="1:11">
      <c r="A38" s="1" t="s">
        <v>240</v>
      </c>
      <c r="B38" s="1"/>
      <c r="C38" s="27"/>
      <c r="I38" s="20"/>
    </row>
    <row r="39" spans="1:11">
      <c r="A39" s="25"/>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4" zoomScaleNormal="100" workbookViewId="0">
      <selection activeCell="E9" sqref="E9"/>
    </sheetView>
  </sheetViews>
  <sheetFormatPr defaultColWidth="9.140625" defaultRowHeight="14.25"/>
  <cols>
    <col min="1" max="1" width="4.85546875" style="164" customWidth="1"/>
    <col min="2" max="2" width="61.85546875" style="159" customWidth="1"/>
    <col min="3" max="3" width="33.5703125" style="159" customWidth="1"/>
    <col min="4" max="4" width="41.42578125" style="159" customWidth="1"/>
    <col min="5" max="16384" width="9.140625" style="159"/>
  </cols>
  <sheetData>
    <row r="1" spans="1:4" ht="27.75" customHeight="1">
      <c r="A1" s="488" t="s">
        <v>513</v>
      </c>
      <c r="B1" s="488"/>
      <c r="C1" s="488"/>
      <c r="D1" s="488"/>
    </row>
    <row r="2" spans="1:4" ht="28.5" customHeight="1">
      <c r="A2" s="489" t="s">
        <v>571</v>
      </c>
      <c r="B2" s="489"/>
      <c r="C2" s="489"/>
      <c r="D2" s="489"/>
    </row>
    <row r="3" spans="1:4" ht="15" customHeight="1">
      <c r="A3" s="490" t="s">
        <v>454</v>
      </c>
      <c r="B3" s="490"/>
      <c r="C3" s="490"/>
      <c r="D3" s="490"/>
    </row>
    <row r="4" spans="1:4">
      <c r="A4" s="490"/>
      <c r="B4" s="490"/>
      <c r="C4" s="490"/>
      <c r="D4" s="490"/>
    </row>
    <row r="5" spans="1:4">
      <c r="A5" s="491" t="str">
        <f>'ngay thang'!B10</f>
        <v>Tháng 1 năm 2023/Jan 2023</v>
      </c>
      <c r="B5" s="492"/>
      <c r="C5" s="492"/>
      <c r="D5" s="492"/>
    </row>
    <row r="6" spans="1:4">
      <c r="A6" s="16"/>
      <c r="B6" s="16"/>
      <c r="C6" s="16"/>
      <c r="D6" s="16"/>
    </row>
    <row r="7" spans="1:4" ht="28.5" customHeight="1">
      <c r="A7" s="487" t="s">
        <v>245</v>
      </c>
      <c r="B7" s="487"/>
      <c r="C7" s="487" t="s">
        <v>449</v>
      </c>
      <c r="D7" s="487"/>
    </row>
    <row r="8" spans="1:4" ht="29.25" customHeight="1">
      <c r="A8" s="486" t="s">
        <v>244</v>
      </c>
      <c r="B8" s="486"/>
      <c r="C8" s="487" t="s">
        <v>602</v>
      </c>
      <c r="D8" s="486"/>
    </row>
    <row r="9" spans="1:4" ht="31.5" customHeight="1">
      <c r="A9" s="487" t="s">
        <v>247</v>
      </c>
      <c r="B9" s="487"/>
      <c r="C9" s="487" t="s">
        <v>617</v>
      </c>
      <c r="D9" s="487"/>
    </row>
    <row r="10" spans="1:4" ht="27" customHeight="1">
      <c r="A10" s="486" t="s">
        <v>248</v>
      </c>
      <c r="B10" s="486"/>
      <c r="C10" s="487" t="str">
        <f>'ngay thang'!B14</f>
        <v>Ngày 02 tháng 02 năm 2023
02 Feb 2023</v>
      </c>
      <c r="D10" s="487"/>
    </row>
    <row r="11" spans="1:4" ht="16.5" customHeight="1">
      <c r="A11" s="17"/>
      <c r="B11" s="17"/>
      <c r="C11" s="17"/>
      <c r="D11" s="17"/>
    </row>
    <row r="12" spans="1:4">
      <c r="A12" s="481" t="s">
        <v>455</v>
      </c>
      <c r="B12" s="481"/>
      <c r="C12" s="481"/>
      <c r="D12" s="481"/>
    </row>
    <row r="13" spans="1:4" s="155" customFormat="1" ht="15.75" customHeight="1">
      <c r="A13" s="482" t="s">
        <v>209</v>
      </c>
      <c r="B13" s="482" t="s">
        <v>456</v>
      </c>
      <c r="C13" s="484" t="s">
        <v>457</v>
      </c>
      <c r="D13" s="484"/>
    </row>
    <row r="14" spans="1:4" s="155" customFormat="1" ht="21" customHeight="1">
      <c r="A14" s="483"/>
      <c r="B14" s="483"/>
      <c r="C14" s="163" t="s">
        <v>458</v>
      </c>
      <c r="D14" s="163" t="s">
        <v>459</v>
      </c>
    </row>
    <row r="15" spans="1:4" s="155" customFormat="1" ht="12.75">
      <c r="A15" s="9" t="s">
        <v>46</v>
      </c>
      <c r="B15" s="10" t="s">
        <v>460</v>
      </c>
      <c r="C15" s="150"/>
      <c r="D15" s="150"/>
    </row>
    <row r="16" spans="1:4" s="155" customFormat="1" ht="12.75">
      <c r="A16" s="9" t="s">
        <v>461</v>
      </c>
      <c r="B16" s="10" t="s">
        <v>462</v>
      </c>
      <c r="C16" s="151"/>
      <c r="D16" s="151"/>
    </row>
    <row r="17" spans="1:4" s="155" customFormat="1" ht="12.75">
      <c r="A17" s="9" t="s">
        <v>463</v>
      </c>
      <c r="B17" s="10" t="s">
        <v>464</v>
      </c>
      <c r="C17" s="151"/>
      <c r="D17" s="151"/>
    </row>
    <row r="18" spans="1:4" s="155" customFormat="1" ht="12.75">
      <c r="A18" s="9" t="s">
        <v>56</v>
      </c>
      <c r="B18" s="10" t="s">
        <v>465</v>
      </c>
      <c r="C18" s="151"/>
      <c r="D18" s="151"/>
    </row>
    <row r="19" spans="1:4" s="155" customFormat="1" ht="12.75">
      <c r="A19" s="9" t="s">
        <v>461</v>
      </c>
      <c r="B19" s="10" t="s">
        <v>462</v>
      </c>
      <c r="C19" s="151"/>
      <c r="D19" s="151"/>
    </row>
    <row r="20" spans="1:4" s="155" customFormat="1" ht="12.75">
      <c r="A20" s="9" t="s">
        <v>463</v>
      </c>
      <c r="B20" s="10" t="s">
        <v>464</v>
      </c>
      <c r="C20" s="151"/>
      <c r="D20" s="151"/>
    </row>
    <row r="21" spans="1:4" s="155" customFormat="1" ht="12.75">
      <c r="A21" s="9" t="s">
        <v>133</v>
      </c>
      <c r="B21" s="10" t="s">
        <v>466</v>
      </c>
      <c r="C21" s="151"/>
      <c r="D21" s="151"/>
    </row>
    <row r="22" spans="1:4" s="155" customFormat="1" ht="12.75">
      <c r="A22" s="9" t="s">
        <v>461</v>
      </c>
      <c r="B22" s="10" t="s">
        <v>462</v>
      </c>
      <c r="C22" s="151"/>
      <c r="D22" s="151"/>
    </row>
    <row r="23" spans="1:4" s="155" customFormat="1" ht="12.75">
      <c r="A23" s="9" t="s">
        <v>463</v>
      </c>
      <c r="B23" s="10" t="s">
        <v>464</v>
      </c>
      <c r="C23" s="151"/>
      <c r="D23" s="151"/>
    </row>
    <row r="24" spans="1:4" s="155" customFormat="1" ht="12.75">
      <c r="A24" s="9" t="s">
        <v>135</v>
      </c>
      <c r="B24" s="10" t="s">
        <v>467</v>
      </c>
      <c r="C24" s="151"/>
      <c r="D24" s="151"/>
    </row>
    <row r="25" spans="1:4" s="155" customFormat="1" ht="12.75">
      <c r="A25" s="152">
        <v>1</v>
      </c>
      <c r="B25" s="153" t="s">
        <v>462</v>
      </c>
      <c r="C25" s="151"/>
      <c r="D25" s="151"/>
    </row>
    <row r="26" spans="1:4" s="155" customFormat="1" ht="12.75">
      <c r="A26" s="152">
        <v>2</v>
      </c>
      <c r="B26" s="153" t="s">
        <v>464</v>
      </c>
      <c r="C26" s="151"/>
      <c r="D26" s="151"/>
    </row>
    <row r="27" spans="1:4" s="155" customFormat="1" ht="12.75">
      <c r="A27" s="485" t="s">
        <v>468</v>
      </c>
      <c r="B27" s="485"/>
      <c r="C27" s="485"/>
      <c r="D27" s="485"/>
    </row>
    <row r="28" spans="1:4" s="155" customFormat="1" ht="12.75">
      <c r="A28" s="154"/>
    </row>
    <row r="29" spans="1:4" s="155" customFormat="1" ht="12.75">
      <c r="A29" s="156" t="s">
        <v>176</v>
      </c>
      <c r="B29" s="49"/>
      <c r="D29" s="157" t="s">
        <v>177</v>
      </c>
    </row>
    <row r="30" spans="1:4" s="155" customFormat="1" ht="12.75">
      <c r="A30" s="119" t="s">
        <v>178</v>
      </c>
      <c r="B30" s="49"/>
      <c r="D30" s="158" t="s">
        <v>179</v>
      </c>
    </row>
    <row r="31" spans="1:4">
      <c r="A31" s="49"/>
      <c r="B31" s="49"/>
      <c r="D31" s="160"/>
    </row>
    <row r="32" spans="1:4">
      <c r="A32" s="49"/>
      <c r="B32" s="49"/>
      <c r="D32" s="160"/>
    </row>
    <row r="33" spans="1:4">
      <c r="A33" s="49"/>
      <c r="B33" s="49"/>
      <c r="D33" s="160"/>
    </row>
    <row r="34" spans="1:4">
      <c r="A34" s="49"/>
      <c r="B34" s="49"/>
      <c r="D34" s="160"/>
    </row>
    <row r="35" spans="1:4">
      <c r="A35" s="49"/>
      <c r="B35" s="49"/>
      <c r="D35" s="160"/>
    </row>
    <row r="36" spans="1:4">
      <c r="A36" s="49"/>
      <c r="B36" s="49"/>
      <c r="D36" s="160"/>
    </row>
    <row r="37" spans="1:4">
      <c r="A37" s="49"/>
      <c r="B37" s="49"/>
      <c r="D37" s="161"/>
    </row>
    <row r="38" spans="1:4">
      <c r="A38" s="162" t="s">
        <v>239</v>
      </c>
      <c r="B38" s="110"/>
      <c r="C38" s="114"/>
      <c r="D38" s="111" t="s">
        <v>469</v>
      </c>
    </row>
    <row r="39" spans="1:4">
      <c r="A39" s="11" t="s">
        <v>603</v>
      </c>
      <c r="B39" s="49"/>
      <c r="C39" s="113"/>
      <c r="D39" s="113"/>
    </row>
    <row r="40" spans="1:4">
      <c r="A40" s="49" t="s">
        <v>240</v>
      </c>
      <c r="B40" s="49"/>
    </row>
    <row r="41" spans="1:4">
      <c r="A41" s="159"/>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13" zoomScaleSheetLayoutView="100" workbookViewId="0">
      <selection activeCell="H8" sqref="H8"/>
    </sheetView>
  </sheetViews>
  <sheetFormatPr defaultColWidth="9.140625" defaultRowHeight="12.75"/>
  <cols>
    <col min="1" max="1" width="6.85546875" style="146" customWidth="1"/>
    <col min="2" max="2" width="48.28515625" style="49" customWidth="1"/>
    <col min="3" max="3" width="12.28515625" style="62" customWidth="1"/>
    <col min="4" max="4" width="15.42578125" style="62" customWidth="1"/>
    <col min="5" max="5" width="15.7109375" style="62" customWidth="1"/>
    <col min="6" max="6" width="20.42578125" style="62" customWidth="1"/>
    <col min="7" max="7" width="24.28515625" style="49" customWidth="1"/>
    <col min="8" max="8" width="19.140625" style="133" bestFit="1" customWidth="1"/>
    <col min="9" max="9" width="9.140625" style="49"/>
    <col min="10" max="10" width="12.85546875" style="49" bestFit="1" customWidth="1"/>
    <col min="11" max="11" width="5.42578125" style="49" bestFit="1" customWidth="1"/>
    <col min="12" max="12" width="9.140625" style="49" customWidth="1"/>
    <col min="13" max="13" width="24.5703125" style="49" bestFit="1" customWidth="1"/>
    <col min="14" max="16384" width="9.140625" style="49"/>
  </cols>
  <sheetData>
    <row r="1" spans="1:13" ht="33.75" customHeight="1">
      <c r="A1" s="502" t="s">
        <v>513</v>
      </c>
      <c r="B1" s="502"/>
      <c r="C1" s="502"/>
      <c r="D1" s="502"/>
      <c r="E1" s="502"/>
      <c r="F1" s="502"/>
      <c r="G1" s="502"/>
    </row>
    <row r="2" spans="1:13" ht="34.5" customHeight="1">
      <c r="A2" s="503" t="s">
        <v>572</v>
      </c>
      <c r="B2" s="503"/>
      <c r="C2" s="503"/>
      <c r="D2" s="503"/>
      <c r="E2" s="503"/>
      <c r="F2" s="503"/>
      <c r="G2" s="503"/>
    </row>
    <row r="3" spans="1:13" ht="39.75" customHeight="1">
      <c r="A3" s="490" t="s">
        <v>470</v>
      </c>
      <c r="B3" s="490"/>
      <c r="C3" s="490"/>
      <c r="D3" s="490"/>
      <c r="E3" s="490"/>
      <c r="F3" s="490"/>
      <c r="G3" s="490"/>
    </row>
    <row r="4" spans="1:13">
      <c r="A4" s="491" t="str">
        <f>'BC Han muc nuoc ngoai'!A5:D5</f>
        <v>Tháng 1 năm 2023/Jan 2023</v>
      </c>
      <c r="B4" s="492"/>
      <c r="C4" s="492"/>
      <c r="D4" s="492"/>
      <c r="E4" s="492"/>
      <c r="F4" s="492"/>
      <c r="G4" s="492"/>
    </row>
    <row r="5" spans="1:13">
      <c r="A5" s="16"/>
      <c r="B5" s="16"/>
      <c r="C5" s="16"/>
      <c r="D5" s="16"/>
      <c r="E5" s="16"/>
      <c r="F5" s="16"/>
      <c r="G5" s="16"/>
    </row>
    <row r="6" spans="1:13" s="118" customFormat="1" ht="28.5" customHeight="1">
      <c r="A6" s="498" t="s">
        <v>597</v>
      </c>
      <c r="B6" s="498"/>
      <c r="C6" s="500" t="s">
        <v>449</v>
      </c>
      <c r="D6" s="500"/>
      <c r="E6" s="500"/>
      <c r="F6" s="500"/>
      <c r="G6" s="500"/>
      <c r="H6" s="134"/>
    </row>
    <row r="7" spans="1:13" s="118" customFormat="1" ht="28.5" customHeight="1">
      <c r="A7" s="498" t="s">
        <v>244</v>
      </c>
      <c r="B7" s="498"/>
      <c r="C7" s="499" t="s">
        <v>604</v>
      </c>
      <c r="D7" s="499"/>
      <c r="E7" s="499"/>
      <c r="F7" s="499"/>
      <c r="G7" s="499"/>
      <c r="H7" s="134"/>
    </row>
    <row r="8" spans="1:13" s="118" customFormat="1" ht="28.5" customHeight="1">
      <c r="A8" s="498" t="s">
        <v>599</v>
      </c>
      <c r="B8" s="498"/>
      <c r="C8" s="500" t="s">
        <v>617</v>
      </c>
      <c r="D8" s="500"/>
      <c r="E8" s="500"/>
      <c r="F8" s="500"/>
      <c r="G8" s="500"/>
      <c r="H8" s="134"/>
    </row>
    <row r="9" spans="1:13" s="118" customFormat="1" ht="24.75" customHeight="1">
      <c r="A9" s="498" t="s">
        <v>248</v>
      </c>
      <c r="B9" s="498"/>
      <c r="C9" s="501" t="str">
        <f>'BC Han muc nuoc ngoai'!C10:D10</f>
        <v>Ngày 02 tháng 02 năm 2023
02 Feb 2023</v>
      </c>
      <c r="D9" s="501"/>
      <c r="E9" s="501"/>
      <c r="F9" s="117"/>
      <c r="G9" s="135"/>
      <c r="H9" s="134"/>
    </row>
    <row r="10" spans="1:13" s="118" customFormat="1" ht="9" customHeight="1">
      <c r="A10" s="17"/>
      <c r="B10" s="17"/>
      <c r="C10" s="12"/>
      <c r="D10" s="117"/>
      <c r="E10" s="117"/>
      <c r="F10" s="117"/>
      <c r="G10" s="135"/>
      <c r="H10" s="134"/>
    </row>
    <row r="11" spans="1:13" ht="10.15" customHeight="1">
      <c r="A11" s="49"/>
      <c r="C11" s="49"/>
      <c r="D11" s="49"/>
      <c r="E11" s="49"/>
      <c r="F11" s="49"/>
    </row>
    <row r="12" spans="1:13" ht="18" customHeight="1">
      <c r="A12" s="118" t="s">
        <v>471</v>
      </c>
      <c r="B12" s="118"/>
      <c r="C12" s="118"/>
      <c r="D12" s="118"/>
      <c r="E12" s="118"/>
      <c r="F12" s="118"/>
      <c r="G12" s="136"/>
    </row>
    <row r="13" spans="1:13" ht="30.75" customHeight="1">
      <c r="A13" s="494" t="s">
        <v>472</v>
      </c>
      <c r="B13" s="494" t="s">
        <v>251</v>
      </c>
      <c r="C13" s="496" t="s">
        <v>288</v>
      </c>
      <c r="D13" s="497"/>
      <c r="E13" s="496" t="s">
        <v>473</v>
      </c>
      <c r="F13" s="497"/>
      <c r="G13" s="494" t="s">
        <v>474</v>
      </c>
      <c r="M13" s="137"/>
    </row>
    <row r="14" spans="1:13" ht="28.5" customHeight="1">
      <c r="A14" s="495"/>
      <c r="B14" s="495"/>
      <c r="C14" s="120" t="s">
        <v>458</v>
      </c>
      <c r="D14" s="120" t="s">
        <v>475</v>
      </c>
      <c r="E14" s="120" t="s">
        <v>458</v>
      </c>
      <c r="F14" s="120" t="s">
        <v>475</v>
      </c>
      <c r="G14" s="495"/>
      <c r="M14" s="137"/>
    </row>
    <row r="15" spans="1:13" s="80" customFormat="1" ht="25.5">
      <c r="A15" s="124" t="s">
        <v>89</v>
      </c>
      <c r="B15" s="13" t="s">
        <v>476</v>
      </c>
      <c r="C15" s="138"/>
      <c r="D15" s="138"/>
      <c r="E15" s="138"/>
      <c r="F15" s="138"/>
      <c r="G15" s="139"/>
      <c r="H15" s="140"/>
    </row>
    <row r="16" spans="1:13" s="80" customFormat="1" ht="25.5">
      <c r="A16" s="124"/>
      <c r="B16" s="13" t="s">
        <v>477</v>
      </c>
      <c r="C16" s="138"/>
      <c r="D16" s="138"/>
      <c r="E16" s="138"/>
      <c r="F16" s="138"/>
      <c r="G16" s="139"/>
      <c r="H16" s="140"/>
    </row>
    <row r="17" spans="1:13" s="80" customFormat="1" ht="25.5">
      <c r="A17" s="124"/>
      <c r="B17" s="13" t="s">
        <v>478</v>
      </c>
      <c r="C17" s="138"/>
      <c r="D17" s="138"/>
      <c r="E17" s="138"/>
      <c r="F17" s="138"/>
      <c r="G17" s="139"/>
      <c r="H17" s="140"/>
    </row>
    <row r="18" spans="1:13" s="80" customFormat="1" ht="25.5">
      <c r="A18" s="124"/>
      <c r="B18" s="13" t="s">
        <v>371</v>
      </c>
      <c r="C18" s="138"/>
      <c r="D18" s="138"/>
      <c r="E18" s="138"/>
      <c r="F18" s="138"/>
      <c r="G18" s="139"/>
      <c r="H18" s="140"/>
    </row>
    <row r="19" spans="1:13" s="80" customFormat="1" ht="25.5">
      <c r="A19" s="124" t="s">
        <v>93</v>
      </c>
      <c r="B19" s="13" t="s">
        <v>372</v>
      </c>
      <c r="C19" s="138"/>
      <c r="D19" s="138"/>
      <c r="E19" s="138"/>
      <c r="F19" s="138"/>
      <c r="G19" s="139"/>
      <c r="H19" s="140"/>
    </row>
    <row r="20" spans="1:13" s="80" customFormat="1" ht="25.5">
      <c r="A20" s="124" t="s">
        <v>97</v>
      </c>
      <c r="B20" s="13" t="s">
        <v>479</v>
      </c>
      <c r="C20" s="138"/>
      <c r="D20" s="138"/>
      <c r="E20" s="138"/>
      <c r="F20" s="138"/>
      <c r="G20" s="139"/>
      <c r="H20" s="140"/>
    </row>
    <row r="21" spans="1:13" s="80" customFormat="1" ht="25.5">
      <c r="A21" s="124" t="s">
        <v>99</v>
      </c>
      <c r="B21" s="13" t="s">
        <v>377</v>
      </c>
      <c r="C21" s="138"/>
      <c r="D21" s="138"/>
      <c r="E21" s="138"/>
      <c r="F21" s="138"/>
      <c r="G21" s="139"/>
      <c r="H21" s="140"/>
    </row>
    <row r="22" spans="1:13" s="80" customFormat="1" ht="38.25">
      <c r="A22" s="124" t="s">
        <v>101</v>
      </c>
      <c r="B22" s="13" t="s">
        <v>480</v>
      </c>
      <c r="C22" s="138"/>
      <c r="D22" s="138"/>
      <c r="E22" s="138"/>
      <c r="F22" s="138"/>
      <c r="G22" s="139"/>
      <c r="H22" s="140"/>
    </row>
    <row r="23" spans="1:13" s="80" customFormat="1" ht="25.5">
      <c r="A23" s="124" t="s">
        <v>103</v>
      </c>
      <c r="B23" s="13" t="s">
        <v>379</v>
      </c>
      <c r="C23" s="138"/>
      <c r="D23" s="138"/>
      <c r="E23" s="138"/>
      <c r="F23" s="138"/>
      <c r="G23" s="139"/>
      <c r="H23" s="140"/>
    </row>
    <row r="24" spans="1:13" s="80" customFormat="1" ht="25.5">
      <c r="A24" s="124" t="s">
        <v>105</v>
      </c>
      <c r="B24" s="13" t="s">
        <v>380</v>
      </c>
      <c r="C24" s="138"/>
      <c r="D24" s="138"/>
      <c r="E24" s="138"/>
      <c r="F24" s="138"/>
      <c r="G24" s="139"/>
      <c r="H24" s="140"/>
    </row>
    <row r="25" spans="1:13" s="80" customFormat="1" ht="25.5">
      <c r="A25" s="124" t="s">
        <v>107</v>
      </c>
      <c r="B25" s="13" t="s">
        <v>481</v>
      </c>
      <c r="C25" s="84"/>
      <c r="D25" s="84"/>
      <c r="E25" s="84"/>
      <c r="F25" s="84"/>
      <c r="G25" s="141"/>
      <c r="H25" s="140"/>
    </row>
    <row r="26" spans="1:13" ht="30.75" customHeight="1">
      <c r="A26" s="494" t="s">
        <v>472</v>
      </c>
      <c r="B26" s="494" t="s">
        <v>253</v>
      </c>
      <c r="C26" s="496" t="s">
        <v>288</v>
      </c>
      <c r="D26" s="497"/>
      <c r="E26" s="496" t="s">
        <v>473</v>
      </c>
      <c r="F26" s="497"/>
      <c r="G26" s="494" t="s">
        <v>474</v>
      </c>
      <c r="M26" s="137"/>
    </row>
    <row r="27" spans="1:13" ht="28.5" customHeight="1">
      <c r="A27" s="495"/>
      <c r="B27" s="495"/>
      <c r="C27" s="120" t="s">
        <v>458</v>
      </c>
      <c r="D27" s="120" t="s">
        <v>475</v>
      </c>
      <c r="E27" s="120" t="s">
        <v>458</v>
      </c>
      <c r="F27" s="120" t="s">
        <v>475</v>
      </c>
      <c r="G27" s="495"/>
      <c r="M27" s="137"/>
    </row>
    <row r="28" spans="1:13" s="80" customFormat="1" ht="38.25">
      <c r="A28" s="124" t="s">
        <v>110</v>
      </c>
      <c r="B28" s="13" t="s">
        <v>482</v>
      </c>
      <c r="C28" s="84"/>
      <c r="D28" s="84"/>
      <c r="E28" s="84"/>
      <c r="F28" s="84"/>
      <c r="G28" s="139"/>
      <c r="H28" s="140"/>
    </row>
    <row r="29" spans="1:13" s="80" customFormat="1" ht="25.5">
      <c r="A29" s="124" t="s">
        <v>112</v>
      </c>
      <c r="B29" s="13" t="s">
        <v>383</v>
      </c>
      <c r="C29" s="138"/>
      <c r="D29" s="138"/>
      <c r="E29" s="138"/>
      <c r="F29" s="138"/>
      <c r="G29" s="139"/>
      <c r="H29" s="140"/>
    </row>
    <row r="30" spans="1:13" s="80" customFormat="1" ht="25.5">
      <c r="A30" s="124" t="s">
        <v>114</v>
      </c>
      <c r="B30" s="13" t="s">
        <v>391</v>
      </c>
      <c r="C30" s="84"/>
      <c r="D30" s="84"/>
      <c r="E30" s="84"/>
      <c r="F30" s="84"/>
      <c r="G30" s="141"/>
      <c r="H30" s="140"/>
    </row>
    <row r="31" spans="1:13" s="80" customFormat="1" ht="14.25">
      <c r="A31" s="493" t="s">
        <v>468</v>
      </c>
      <c r="B31" s="493"/>
      <c r="C31" s="493"/>
      <c r="D31" s="493"/>
      <c r="E31" s="493"/>
      <c r="F31" s="493"/>
      <c r="G31" s="493"/>
      <c r="H31" s="140"/>
    </row>
    <row r="32" spans="1:13" s="80" customFormat="1" ht="14.25">
      <c r="A32" s="142"/>
      <c r="B32" s="143"/>
      <c r="C32" s="144"/>
      <c r="D32" s="144"/>
      <c r="E32" s="144"/>
      <c r="F32" s="144"/>
      <c r="G32" s="145"/>
      <c r="H32" s="140"/>
    </row>
    <row r="33" spans="1:13" s="133" customFormat="1" ht="11.25" customHeight="1">
      <c r="A33" s="146"/>
      <c r="B33" s="49"/>
      <c r="C33" s="62"/>
      <c r="D33" s="62"/>
      <c r="E33" s="62"/>
      <c r="F33" s="62"/>
      <c r="G33" s="49"/>
      <c r="I33" s="49"/>
      <c r="J33" s="49"/>
      <c r="K33" s="49"/>
      <c r="L33" s="49"/>
      <c r="M33" s="49"/>
    </row>
    <row r="34" spans="1:13" s="133" customFormat="1" ht="5.25" customHeight="1">
      <c r="A34" s="49"/>
      <c r="B34" s="147"/>
      <c r="C34" s="49"/>
      <c r="D34" s="49"/>
      <c r="E34" s="49"/>
      <c r="F34" s="49"/>
      <c r="G34" s="49"/>
      <c r="I34" s="49"/>
      <c r="J34" s="49"/>
      <c r="K34" s="49"/>
      <c r="L34" s="49"/>
      <c r="M34" s="49"/>
    </row>
    <row r="35" spans="1:13" s="133" customFormat="1" ht="12.75" customHeight="1">
      <c r="A35" s="107" t="s">
        <v>176</v>
      </c>
      <c r="B35" s="107"/>
      <c r="C35" s="128"/>
      <c r="D35" s="128"/>
      <c r="E35" s="128" t="s">
        <v>177</v>
      </c>
      <c r="F35" s="128"/>
      <c r="G35" s="128"/>
      <c r="I35" s="49"/>
      <c r="J35" s="49"/>
      <c r="K35" s="49"/>
      <c r="L35" s="49"/>
      <c r="M35" s="49"/>
    </row>
    <row r="36" spans="1:13" s="133" customFormat="1">
      <c r="A36" s="37" t="s">
        <v>178</v>
      </c>
      <c r="B36" s="37"/>
      <c r="C36" s="129"/>
      <c r="D36" s="129"/>
      <c r="E36" s="129" t="s">
        <v>179</v>
      </c>
      <c r="F36" s="128"/>
      <c r="G36" s="128"/>
      <c r="I36" s="49"/>
      <c r="J36" s="49"/>
      <c r="K36" s="49"/>
      <c r="L36" s="49"/>
      <c r="M36" s="49"/>
    </row>
    <row r="37" spans="1:13" s="133" customFormat="1">
      <c r="A37" s="108"/>
      <c r="B37" s="108"/>
      <c r="C37" s="109"/>
      <c r="D37" s="109"/>
      <c r="E37" s="109"/>
      <c r="F37" s="109"/>
      <c r="G37" s="49"/>
      <c r="I37" s="49"/>
      <c r="J37" s="49"/>
      <c r="K37" s="49"/>
      <c r="L37" s="49"/>
      <c r="M37" s="49"/>
    </row>
    <row r="38" spans="1:13" s="133" customFormat="1">
      <c r="A38" s="108"/>
      <c r="B38" s="108"/>
      <c r="C38" s="109"/>
      <c r="D38" s="109"/>
      <c r="E38" s="109"/>
      <c r="F38" s="109"/>
      <c r="G38" s="49"/>
      <c r="I38" s="49"/>
      <c r="J38" s="49"/>
      <c r="K38" s="49"/>
      <c r="L38" s="49"/>
      <c r="M38" s="49"/>
    </row>
    <row r="39" spans="1:13" s="133" customFormat="1">
      <c r="A39" s="108"/>
      <c r="B39" s="108"/>
      <c r="C39" s="109"/>
      <c r="D39" s="109"/>
      <c r="E39" s="109"/>
      <c r="F39" s="109"/>
      <c r="G39" s="49"/>
      <c r="I39" s="49"/>
      <c r="J39" s="49"/>
      <c r="K39" s="49"/>
      <c r="L39" s="49"/>
      <c r="M39" s="49"/>
    </row>
    <row r="40" spans="1:13" s="133" customFormat="1">
      <c r="A40" s="108"/>
      <c r="B40" s="108"/>
      <c r="C40" s="109"/>
      <c r="D40" s="109"/>
      <c r="E40" s="109"/>
      <c r="F40" s="109"/>
      <c r="G40" s="49"/>
      <c r="I40" s="49"/>
      <c r="J40" s="49"/>
      <c r="K40" s="49"/>
      <c r="L40" s="49"/>
      <c r="M40" s="49"/>
    </row>
    <row r="41" spans="1:13" s="133" customFormat="1" ht="65.25" customHeight="1">
      <c r="A41" s="108"/>
      <c r="B41" s="108"/>
      <c r="C41" s="109"/>
      <c r="D41" s="109"/>
      <c r="E41" s="109"/>
      <c r="F41" s="109"/>
      <c r="G41" s="49"/>
      <c r="I41" s="49"/>
      <c r="J41" s="49"/>
      <c r="K41" s="49"/>
      <c r="L41" s="49"/>
      <c r="M41" s="49"/>
    </row>
    <row r="42" spans="1:13" s="149" customFormat="1">
      <c r="A42" s="39" t="s">
        <v>483</v>
      </c>
      <c r="B42" s="39"/>
      <c r="C42" s="39"/>
      <c r="D42" s="114"/>
      <c r="E42" s="132" t="s">
        <v>469</v>
      </c>
      <c r="F42" s="148"/>
      <c r="G42" s="39"/>
      <c r="I42" s="49"/>
      <c r="J42" s="49"/>
      <c r="K42" s="49"/>
      <c r="L42" s="49"/>
      <c r="M42" s="49"/>
    </row>
    <row r="43" spans="1:13" s="149" customFormat="1">
      <c r="A43" s="11" t="s">
        <v>603</v>
      </c>
      <c r="B43" s="11"/>
      <c r="C43" s="11"/>
      <c r="D43" s="113"/>
      <c r="E43" s="113"/>
      <c r="F43" s="113"/>
      <c r="G43" s="11"/>
      <c r="I43" s="49"/>
      <c r="J43" s="49"/>
      <c r="K43" s="49"/>
      <c r="L43" s="49"/>
      <c r="M43" s="49"/>
    </row>
    <row r="44" spans="1:13" s="149" customFormat="1">
      <c r="A44" s="37" t="s">
        <v>240</v>
      </c>
      <c r="B44" s="37"/>
      <c r="C44" s="37"/>
      <c r="D44" s="37"/>
      <c r="E44" s="11"/>
      <c r="F44" s="11"/>
      <c r="G44" s="11"/>
      <c r="I44" s="49"/>
      <c r="J44" s="49"/>
      <c r="K44" s="49"/>
      <c r="L44" s="49"/>
      <c r="M44" s="49"/>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3" zoomScaleNormal="100" zoomScaleSheetLayoutView="100" workbookViewId="0">
      <selection activeCell="E8" sqref="E8"/>
    </sheetView>
  </sheetViews>
  <sheetFormatPr defaultColWidth="9.140625" defaultRowHeight="12.75"/>
  <cols>
    <col min="1" max="1" width="6.7109375" style="49" customWidth="1"/>
    <col min="2" max="2" width="50" style="49" customWidth="1"/>
    <col min="3" max="3" width="25.85546875" style="106" customWidth="1"/>
    <col min="4" max="4" width="25.5703125" style="106" customWidth="1"/>
    <col min="5" max="7" width="21.7109375" style="106" customWidth="1"/>
    <col min="8" max="8" width="10.7109375" style="49" bestFit="1" customWidth="1"/>
    <col min="9" max="9" width="16" style="49" bestFit="1" customWidth="1"/>
    <col min="10" max="10" width="10.7109375" style="49" bestFit="1" customWidth="1"/>
    <col min="11" max="16384" width="9.140625" style="49"/>
  </cols>
  <sheetData>
    <row r="1" spans="1:7" ht="31.5" customHeight="1">
      <c r="A1" s="508" t="s">
        <v>513</v>
      </c>
      <c r="B1" s="508"/>
      <c r="C1" s="508"/>
      <c r="D1" s="508"/>
      <c r="E1" s="508"/>
      <c r="F1" s="508"/>
      <c r="G1" s="508"/>
    </row>
    <row r="2" spans="1:7" ht="37.15" customHeight="1">
      <c r="A2" s="503" t="s">
        <v>572</v>
      </c>
      <c r="B2" s="503"/>
      <c r="C2" s="503"/>
      <c r="D2" s="503"/>
      <c r="E2" s="503"/>
      <c r="F2" s="503"/>
      <c r="G2" s="503"/>
    </row>
    <row r="3" spans="1:7" ht="35.25" customHeight="1">
      <c r="A3" s="490" t="s">
        <v>470</v>
      </c>
      <c r="B3" s="490"/>
      <c r="C3" s="490"/>
      <c r="D3" s="490"/>
      <c r="E3" s="490"/>
      <c r="F3" s="490"/>
      <c r="G3" s="490"/>
    </row>
    <row r="4" spans="1:7">
      <c r="A4" s="492" t="str">
        <f>'ngay thang'!B10</f>
        <v>Tháng 1 năm 2023/Jan 2023</v>
      </c>
      <c r="B4" s="492"/>
      <c r="C4" s="492"/>
      <c r="D4" s="492"/>
      <c r="E4" s="492"/>
      <c r="F4" s="492"/>
      <c r="G4" s="492"/>
    </row>
    <row r="5" spans="1:7" ht="5.25" customHeight="1">
      <c r="A5" s="16"/>
      <c r="B5" s="492"/>
      <c r="C5" s="492"/>
      <c r="D5" s="492"/>
      <c r="E5" s="492"/>
      <c r="F5" s="16"/>
    </row>
    <row r="6" spans="1:7" ht="28.5" customHeight="1">
      <c r="A6" s="498" t="s">
        <v>597</v>
      </c>
      <c r="B6" s="498"/>
      <c r="C6" s="501" t="s">
        <v>449</v>
      </c>
      <c r="D6" s="501"/>
      <c r="E6" s="501"/>
      <c r="F6" s="501"/>
      <c r="G6" s="501"/>
    </row>
    <row r="7" spans="1:7" ht="28.5" customHeight="1">
      <c r="A7" s="498" t="s">
        <v>244</v>
      </c>
      <c r="B7" s="498"/>
      <c r="C7" s="504" t="s">
        <v>601</v>
      </c>
      <c r="D7" s="504"/>
      <c r="E7" s="504"/>
      <c r="F7" s="504"/>
      <c r="G7" s="504"/>
    </row>
    <row r="8" spans="1:7" ht="28.5" customHeight="1">
      <c r="A8" s="498" t="s">
        <v>599</v>
      </c>
      <c r="B8" s="498"/>
      <c r="C8" s="501" t="s">
        <v>617</v>
      </c>
      <c r="D8" s="501"/>
      <c r="E8" s="115"/>
      <c r="F8" s="115"/>
      <c r="G8" s="115"/>
    </row>
    <row r="9" spans="1:7" s="118" customFormat="1" ht="24" customHeight="1">
      <c r="A9" s="505" t="s">
        <v>600</v>
      </c>
      <c r="B9" s="498"/>
      <c r="C9" s="501" t="str">
        <f>'BC TS DT nuoc ngoai'!C9:E9</f>
        <v>Ngày 02 tháng 02 năm 2023
02 Feb 2023</v>
      </c>
      <c r="D9" s="501"/>
      <c r="E9" s="116"/>
      <c r="F9" s="116"/>
      <c r="G9" s="117"/>
    </row>
    <row r="10" spans="1:7" ht="11.25" customHeight="1">
      <c r="A10" s="119"/>
      <c r="B10" s="119"/>
      <c r="C10" s="119"/>
      <c r="D10" s="119"/>
      <c r="E10" s="119"/>
      <c r="F10" s="119"/>
      <c r="G10" s="119"/>
    </row>
    <row r="11" spans="1:7" s="118" customFormat="1" ht="18.600000000000001" customHeight="1">
      <c r="A11" s="64" t="s">
        <v>484</v>
      </c>
      <c r="B11" s="64"/>
      <c r="C11" s="64"/>
      <c r="D11" s="64"/>
      <c r="E11" s="64"/>
      <c r="F11" s="64"/>
      <c r="G11" s="55"/>
    </row>
    <row r="12" spans="1:7" ht="60" customHeight="1">
      <c r="A12" s="494" t="s">
        <v>472</v>
      </c>
      <c r="B12" s="494" t="s">
        <v>485</v>
      </c>
      <c r="C12" s="496" t="s">
        <v>288</v>
      </c>
      <c r="D12" s="497"/>
      <c r="E12" s="496" t="s">
        <v>473</v>
      </c>
      <c r="F12" s="497"/>
      <c r="G12" s="506" t="s">
        <v>486</v>
      </c>
    </row>
    <row r="13" spans="1:7" ht="60" customHeight="1">
      <c r="A13" s="495"/>
      <c r="B13" s="495"/>
      <c r="C13" s="120" t="s">
        <v>458</v>
      </c>
      <c r="D13" s="120" t="s">
        <v>475</v>
      </c>
      <c r="E13" s="120" t="s">
        <v>458</v>
      </c>
      <c r="F13" s="120" t="s">
        <v>475</v>
      </c>
      <c r="G13" s="507"/>
    </row>
    <row r="14" spans="1:7" s="123" customFormat="1" ht="51">
      <c r="A14" s="121" t="s">
        <v>46</v>
      </c>
      <c r="B14" s="14" t="s">
        <v>487</v>
      </c>
      <c r="C14" s="122"/>
      <c r="D14" s="122"/>
      <c r="E14" s="122"/>
      <c r="F14" s="122"/>
      <c r="G14" s="122"/>
    </row>
    <row r="15" spans="1:7" s="123" customFormat="1" ht="25.5">
      <c r="A15" s="124">
        <v>1</v>
      </c>
      <c r="B15" s="13" t="s">
        <v>395</v>
      </c>
      <c r="C15" s="125"/>
      <c r="D15" s="125"/>
      <c r="E15" s="125"/>
      <c r="F15" s="125"/>
      <c r="G15" s="125"/>
    </row>
    <row r="16" spans="1:7" s="123" customFormat="1" ht="25.5">
      <c r="A16" s="124">
        <v>2</v>
      </c>
      <c r="B16" s="13" t="s">
        <v>488</v>
      </c>
      <c r="C16" s="125"/>
      <c r="D16" s="125"/>
      <c r="E16" s="125"/>
      <c r="F16" s="125"/>
      <c r="G16" s="125"/>
    </row>
    <row r="17" spans="1:7" s="123" customFormat="1" ht="25.5">
      <c r="A17" s="124">
        <v>3</v>
      </c>
      <c r="B17" s="13" t="s">
        <v>489</v>
      </c>
      <c r="C17" s="125"/>
      <c r="D17" s="125"/>
      <c r="E17" s="125"/>
      <c r="F17" s="125"/>
      <c r="G17" s="122"/>
    </row>
    <row r="18" spans="1:7" s="123" customFormat="1" ht="25.5">
      <c r="A18" s="121" t="s">
        <v>56</v>
      </c>
      <c r="B18" s="14" t="s">
        <v>490</v>
      </c>
      <c r="C18" s="122"/>
      <c r="D18" s="122"/>
      <c r="E18" s="122"/>
      <c r="F18" s="122"/>
      <c r="G18" s="122"/>
    </row>
    <row r="19" spans="1:7" s="123" customFormat="1" ht="25.5">
      <c r="A19" s="124">
        <v>1</v>
      </c>
      <c r="B19" s="13" t="s">
        <v>491</v>
      </c>
      <c r="C19" s="125"/>
      <c r="D19" s="125"/>
      <c r="E19" s="125"/>
      <c r="F19" s="125"/>
      <c r="G19" s="125"/>
    </row>
    <row r="20" spans="1:7" s="123" customFormat="1" ht="25.5">
      <c r="A20" s="124">
        <v>2</v>
      </c>
      <c r="B20" s="13" t="s">
        <v>407</v>
      </c>
      <c r="C20" s="125"/>
      <c r="D20" s="125"/>
      <c r="E20" s="125"/>
      <c r="F20" s="125"/>
      <c r="G20" s="125"/>
    </row>
    <row r="21" spans="1:7" s="123" customFormat="1" ht="51">
      <c r="A21" s="121" t="s">
        <v>133</v>
      </c>
      <c r="B21" s="14" t="s">
        <v>492</v>
      </c>
      <c r="C21" s="122"/>
      <c r="D21" s="122"/>
      <c r="E21" s="122"/>
      <c r="F21" s="122"/>
      <c r="G21" s="122"/>
    </row>
    <row r="22" spans="1:7" s="123" customFormat="1" ht="25.5">
      <c r="A22" s="121" t="s">
        <v>135</v>
      </c>
      <c r="B22" s="14" t="s">
        <v>493</v>
      </c>
      <c r="C22" s="122"/>
      <c r="D22" s="122"/>
      <c r="E22" s="122"/>
      <c r="F22" s="122"/>
      <c r="G22" s="122"/>
    </row>
    <row r="23" spans="1:7" s="123" customFormat="1" ht="25.5">
      <c r="A23" s="124">
        <v>1</v>
      </c>
      <c r="B23" s="13" t="s">
        <v>411</v>
      </c>
      <c r="C23" s="125"/>
      <c r="D23" s="125"/>
      <c r="E23" s="125"/>
      <c r="F23" s="125"/>
      <c r="G23" s="125"/>
    </row>
    <row r="24" spans="1:7" ht="25.5">
      <c r="A24" s="124">
        <v>2</v>
      </c>
      <c r="B24" s="13" t="s">
        <v>412</v>
      </c>
      <c r="C24" s="125"/>
      <c r="D24" s="125"/>
      <c r="E24" s="125"/>
      <c r="F24" s="125"/>
      <c r="G24" s="125"/>
    </row>
    <row r="25" spans="1:7">
      <c r="A25" s="493" t="s">
        <v>468</v>
      </c>
      <c r="B25" s="493"/>
      <c r="C25" s="493"/>
      <c r="D25" s="493"/>
      <c r="E25" s="493"/>
      <c r="F25" s="493"/>
      <c r="G25" s="493"/>
    </row>
    <row r="27" spans="1:7" ht="12.75" customHeight="1">
      <c r="A27" s="126" t="s">
        <v>176</v>
      </c>
      <c r="B27" s="126"/>
      <c r="C27" s="127"/>
      <c r="D27" s="127"/>
      <c r="E27" s="127" t="s">
        <v>177</v>
      </c>
      <c r="F27" s="128"/>
      <c r="G27" s="128"/>
    </row>
    <row r="28" spans="1:7">
      <c r="A28" s="37" t="s">
        <v>178</v>
      </c>
      <c r="B28" s="37"/>
      <c r="C28" s="129"/>
      <c r="D28" s="129"/>
      <c r="E28" s="129" t="s">
        <v>179</v>
      </c>
      <c r="F28" s="129"/>
      <c r="G28" s="129"/>
    </row>
    <row r="29" spans="1:7">
      <c r="A29" s="108"/>
      <c r="B29" s="108"/>
      <c r="C29" s="127"/>
      <c r="D29" s="127"/>
      <c r="E29" s="127"/>
      <c r="F29" s="109"/>
      <c r="G29" s="109"/>
    </row>
    <row r="30" spans="1:7">
      <c r="A30" s="108"/>
      <c r="B30" s="108"/>
      <c r="C30" s="127"/>
      <c r="D30" s="127"/>
      <c r="E30" s="127"/>
      <c r="F30" s="109"/>
      <c r="G30" s="109"/>
    </row>
    <row r="31" spans="1:7">
      <c r="A31" s="108"/>
      <c r="B31" s="108"/>
      <c r="C31" s="127"/>
      <c r="D31" s="127"/>
      <c r="E31" s="127"/>
      <c r="F31" s="109"/>
      <c r="G31" s="109"/>
    </row>
    <row r="32" spans="1:7">
      <c r="A32" s="108"/>
      <c r="B32" s="108"/>
      <c r="C32" s="127"/>
      <c r="D32" s="127"/>
      <c r="E32" s="127"/>
      <c r="F32" s="109"/>
      <c r="G32" s="109"/>
    </row>
    <row r="33" spans="1:7">
      <c r="A33" s="108"/>
      <c r="B33" s="108"/>
      <c r="C33" s="127"/>
      <c r="D33" s="127"/>
      <c r="E33" s="127"/>
      <c r="F33" s="109"/>
      <c r="G33" s="109"/>
    </row>
    <row r="34" spans="1:7">
      <c r="A34" s="108"/>
      <c r="B34" s="108"/>
      <c r="C34" s="127"/>
      <c r="D34" s="127"/>
      <c r="E34" s="127"/>
      <c r="F34" s="109"/>
      <c r="G34" s="109"/>
    </row>
    <row r="35" spans="1:7">
      <c r="A35" s="108"/>
      <c r="B35" s="108"/>
      <c r="C35" s="127"/>
      <c r="D35" s="127"/>
      <c r="E35" s="127"/>
      <c r="F35" s="109"/>
      <c r="G35" s="109"/>
    </row>
    <row r="36" spans="1:7">
      <c r="A36" s="108"/>
      <c r="B36" s="108"/>
      <c r="C36" s="127"/>
      <c r="D36" s="127"/>
      <c r="E36" s="127"/>
      <c r="F36" s="109"/>
      <c r="G36" s="109"/>
    </row>
    <row r="37" spans="1:7">
      <c r="A37" s="108"/>
      <c r="B37" s="108"/>
      <c r="C37" s="127"/>
      <c r="D37" s="127"/>
      <c r="E37" s="127"/>
      <c r="F37" s="109"/>
      <c r="G37" s="109"/>
    </row>
    <row r="38" spans="1:7" ht="32.25" customHeight="1">
      <c r="A38" s="108"/>
      <c r="B38" s="108"/>
      <c r="C38" s="130"/>
      <c r="D38" s="130"/>
      <c r="E38" s="130"/>
      <c r="F38" s="109"/>
      <c r="G38" s="109"/>
    </row>
    <row r="39" spans="1:7">
      <c r="A39" s="39" t="s">
        <v>483</v>
      </c>
      <c r="B39" s="39"/>
      <c r="C39" s="39"/>
      <c r="D39" s="114"/>
      <c r="E39" s="111" t="s">
        <v>469</v>
      </c>
      <c r="F39" s="39"/>
      <c r="G39" s="39"/>
    </row>
    <row r="40" spans="1:7">
      <c r="A40" s="11" t="s">
        <v>603</v>
      </c>
      <c r="B40" s="11"/>
      <c r="C40" s="64"/>
      <c r="D40" s="113"/>
      <c r="E40" s="113"/>
      <c r="F40" s="131"/>
      <c r="G40" s="131"/>
    </row>
    <row r="41" spans="1:7">
      <c r="A41" s="49" t="s">
        <v>494</v>
      </c>
      <c r="B41" s="37"/>
      <c r="C41" s="49"/>
      <c r="D41" s="49"/>
      <c r="E41" s="131"/>
      <c r="F41" s="131"/>
      <c r="G41" s="131"/>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0"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1"/>
  <sheetViews>
    <sheetView view="pageBreakPreview" topLeftCell="A6" zoomScale="85" zoomScaleSheetLayoutView="85" workbookViewId="0">
      <selection activeCell="I8" sqref="I8"/>
    </sheetView>
  </sheetViews>
  <sheetFormatPr defaultColWidth="9.140625" defaultRowHeight="12.75"/>
  <cols>
    <col min="1" max="1" width="9.140625" style="49"/>
    <col min="2" max="2" width="27.42578125" style="49" customWidth="1"/>
    <col min="3" max="3" width="12.5703125" style="49" customWidth="1"/>
    <col min="4" max="4" width="12.42578125" style="49" customWidth="1"/>
    <col min="5" max="5" width="14.7109375" style="49" customWidth="1"/>
    <col min="6" max="6" width="18.28515625" style="49" customWidth="1"/>
    <col min="7" max="7" width="24" style="49" customWidth="1"/>
    <col min="8" max="8" width="28.28515625" style="61" customWidth="1"/>
    <col min="9" max="9" width="14.85546875" style="106" bestFit="1" customWidth="1"/>
    <col min="10" max="13" width="21.140625" style="49" customWidth="1"/>
    <col min="14" max="14" width="13.42578125" style="49" bestFit="1" customWidth="1"/>
    <col min="15" max="15" width="8" style="49" bestFit="1" customWidth="1"/>
    <col min="16" max="20" width="9.140625" style="49"/>
    <col min="21" max="21" width="12" style="49" bestFit="1" customWidth="1"/>
    <col min="22" max="22" width="13.42578125" style="49" bestFit="1" customWidth="1"/>
    <col min="23" max="16384" width="9.140625" style="49"/>
  </cols>
  <sheetData>
    <row r="1" spans="1:13" ht="29.25" customHeight="1">
      <c r="A1" s="502" t="s">
        <v>513</v>
      </c>
      <c r="B1" s="502"/>
      <c r="C1" s="502"/>
      <c r="D1" s="502"/>
      <c r="E1" s="502"/>
      <c r="F1" s="502"/>
      <c r="G1" s="502"/>
      <c r="H1" s="502"/>
      <c r="I1" s="47"/>
      <c r="J1" s="48"/>
      <c r="K1" s="48"/>
      <c r="L1" s="48"/>
      <c r="M1" s="48"/>
    </row>
    <row r="2" spans="1:13" ht="43.15" customHeight="1">
      <c r="A2" s="503" t="s">
        <v>572</v>
      </c>
      <c r="B2" s="503"/>
      <c r="C2" s="503"/>
      <c r="D2" s="503"/>
      <c r="E2" s="503"/>
      <c r="F2" s="503"/>
      <c r="G2" s="503"/>
      <c r="H2" s="503"/>
      <c r="I2" s="50"/>
      <c r="J2" s="51"/>
      <c r="K2" s="51"/>
      <c r="L2" s="51"/>
      <c r="M2" s="51"/>
    </row>
    <row r="3" spans="1:13" ht="37.15" customHeight="1">
      <c r="A3" s="490" t="s">
        <v>470</v>
      </c>
      <c r="B3" s="490"/>
      <c r="C3" s="490"/>
      <c r="D3" s="490"/>
      <c r="E3" s="490"/>
      <c r="F3" s="490"/>
      <c r="G3" s="490"/>
      <c r="H3" s="490"/>
      <c r="I3" s="52"/>
      <c r="J3" s="53"/>
      <c r="K3" s="53"/>
      <c r="L3" s="53"/>
      <c r="M3" s="53"/>
    </row>
    <row r="4" spans="1:13" ht="14.25" customHeight="1">
      <c r="A4" s="491" t="str">
        <f>'ngay thang'!B12</f>
        <v>Tại ngày 31 tháng 1 năm 2023/ As at 31 Jan 2023</v>
      </c>
      <c r="B4" s="492"/>
      <c r="C4" s="492"/>
      <c r="D4" s="492"/>
      <c r="E4" s="492"/>
      <c r="F4" s="492"/>
      <c r="G4" s="492"/>
      <c r="H4" s="492"/>
      <c r="I4" s="54"/>
      <c r="J4" s="16"/>
      <c r="K4" s="16"/>
      <c r="L4" s="16"/>
      <c r="M4" s="16"/>
    </row>
    <row r="5" spans="1:13" ht="13.5" customHeight="1">
      <c r="A5" s="16"/>
      <c r="B5" s="16"/>
      <c r="C5" s="16"/>
      <c r="D5" s="16"/>
      <c r="E5" s="16"/>
      <c r="F5" s="16"/>
      <c r="G5" s="16"/>
      <c r="H5" s="55"/>
      <c r="I5" s="54"/>
      <c r="J5" s="16"/>
      <c r="K5" s="16"/>
      <c r="L5" s="16"/>
      <c r="M5" s="16"/>
    </row>
    <row r="6" spans="1:13" ht="31.5" customHeight="1">
      <c r="A6" s="498" t="s">
        <v>597</v>
      </c>
      <c r="B6" s="498"/>
      <c r="C6" s="501" t="s">
        <v>449</v>
      </c>
      <c r="D6" s="501"/>
      <c r="E6" s="501"/>
      <c r="F6" s="501"/>
      <c r="G6" s="501"/>
      <c r="H6" s="501"/>
      <c r="I6" s="56"/>
      <c r="J6" s="57"/>
      <c r="K6" s="57"/>
      <c r="L6" s="57"/>
      <c r="M6" s="57"/>
    </row>
    <row r="7" spans="1:13" ht="31.5" customHeight="1">
      <c r="A7" s="498" t="s">
        <v>244</v>
      </c>
      <c r="B7" s="498"/>
      <c r="C7" s="504" t="s">
        <v>598</v>
      </c>
      <c r="D7" s="504"/>
      <c r="E7" s="504"/>
      <c r="F7" s="504"/>
      <c r="G7" s="504"/>
      <c r="H7" s="504"/>
      <c r="I7" s="58"/>
      <c r="J7" s="59"/>
      <c r="K7" s="59"/>
      <c r="L7" s="59"/>
      <c r="M7" s="59"/>
    </row>
    <row r="8" spans="1:13" ht="31.5" customHeight="1">
      <c r="A8" s="498" t="s">
        <v>599</v>
      </c>
      <c r="B8" s="498"/>
      <c r="C8" s="501" t="s">
        <v>617</v>
      </c>
      <c r="D8" s="501"/>
      <c r="E8" s="501"/>
      <c r="F8" s="501"/>
      <c r="G8" s="501"/>
      <c r="H8" s="501"/>
      <c r="I8" s="56"/>
      <c r="J8" s="57"/>
      <c r="K8" s="57"/>
      <c r="L8" s="57"/>
      <c r="M8" s="57"/>
    </row>
    <row r="9" spans="1:13" ht="24.75" customHeight="1">
      <c r="A9" s="505" t="s">
        <v>600</v>
      </c>
      <c r="B9" s="498"/>
      <c r="C9" s="501" t="str">
        <f>'BCKetQuaHoatDong DT nuoc ngoai'!C9:D9</f>
        <v>Ngày 02 tháng 02 năm 2023
02 Feb 2023</v>
      </c>
      <c r="D9" s="501"/>
      <c r="E9" s="501"/>
      <c r="F9" s="501"/>
      <c r="G9" s="501"/>
      <c r="H9" s="501"/>
      <c r="I9" s="60"/>
      <c r="J9" s="60"/>
      <c r="K9" s="60"/>
      <c r="L9" s="60"/>
      <c r="M9" s="60"/>
    </row>
    <row r="10" spans="1:13" ht="9" customHeight="1">
      <c r="I10" s="62"/>
      <c r="J10" s="63"/>
      <c r="K10" s="63"/>
      <c r="L10" s="63"/>
      <c r="M10" s="63"/>
    </row>
    <row r="11" spans="1:13" ht="17.45" customHeight="1">
      <c r="A11" s="64" t="s">
        <v>495</v>
      </c>
      <c r="B11" s="64"/>
      <c r="C11" s="64"/>
      <c r="D11" s="64"/>
      <c r="E11" s="64"/>
      <c r="F11" s="64"/>
      <c r="G11" s="64"/>
      <c r="H11" s="55" t="s">
        <v>496</v>
      </c>
      <c r="I11" s="65"/>
      <c r="J11" s="66"/>
      <c r="K11" s="66"/>
      <c r="L11" s="66"/>
      <c r="M11" s="66"/>
    </row>
    <row r="12" spans="1:13" ht="59.25" customHeight="1">
      <c r="A12" s="494" t="s">
        <v>497</v>
      </c>
      <c r="B12" s="494" t="s">
        <v>498</v>
      </c>
      <c r="C12" s="494" t="s">
        <v>499</v>
      </c>
      <c r="D12" s="511" t="s">
        <v>500</v>
      </c>
      <c r="E12" s="512"/>
      <c r="F12" s="511" t="s">
        <v>501</v>
      </c>
      <c r="G12" s="512"/>
      <c r="H12" s="513" t="s">
        <v>502</v>
      </c>
      <c r="I12" s="67"/>
      <c r="J12" s="68"/>
      <c r="K12" s="68"/>
      <c r="L12" s="68"/>
      <c r="M12" s="68"/>
    </row>
    <row r="13" spans="1:13" ht="30" customHeight="1">
      <c r="A13" s="495"/>
      <c r="B13" s="495"/>
      <c r="C13" s="495"/>
      <c r="D13" s="31" t="s">
        <v>458</v>
      </c>
      <c r="E13" s="32" t="s">
        <v>475</v>
      </c>
      <c r="F13" s="31" t="s">
        <v>458</v>
      </c>
      <c r="G13" s="32" t="s">
        <v>475</v>
      </c>
      <c r="H13" s="514"/>
      <c r="I13" s="67"/>
      <c r="J13" s="68"/>
      <c r="K13" s="68"/>
      <c r="L13" s="68"/>
      <c r="M13" s="68"/>
    </row>
    <row r="14" spans="1:13" ht="39" customHeight="1">
      <c r="A14" s="33" t="s">
        <v>46</v>
      </c>
      <c r="B14" s="34" t="s">
        <v>503</v>
      </c>
      <c r="C14" s="33"/>
      <c r="D14" s="31"/>
      <c r="E14" s="32"/>
      <c r="F14" s="32"/>
      <c r="G14" s="32"/>
      <c r="H14" s="35"/>
      <c r="I14" s="67"/>
      <c r="J14" s="68"/>
      <c r="K14" s="68"/>
      <c r="L14" s="68"/>
      <c r="M14" s="68"/>
    </row>
    <row r="15" spans="1:13" ht="19.5" customHeight="1">
      <c r="A15" s="33">
        <v>1</v>
      </c>
      <c r="B15" s="33"/>
      <c r="C15" s="33"/>
      <c r="D15" s="31"/>
      <c r="E15" s="32"/>
      <c r="F15" s="32"/>
      <c r="G15" s="32"/>
      <c r="H15" s="35"/>
      <c r="I15" s="67"/>
      <c r="J15" s="68"/>
      <c r="K15" s="68"/>
      <c r="L15" s="68"/>
      <c r="M15" s="68"/>
    </row>
    <row r="16" spans="1:13" ht="33" customHeight="1">
      <c r="A16" s="33"/>
      <c r="B16" s="34" t="s">
        <v>425</v>
      </c>
      <c r="C16" s="33"/>
      <c r="D16" s="31"/>
      <c r="E16" s="32"/>
      <c r="F16" s="32"/>
      <c r="G16" s="32"/>
      <c r="H16" s="35"/>
      <c r="I16" s="67"/>
      <c r="J16" s="68"/>
      <c r="K16" s="68"/>
      <c r="L16" s="68"/>
      <c r="M16" s="68"/>
    </row>
    <row r="17" spans="1:13" ht="28.5" customHeight="1">
      <c r="A17" s="33" t="s">
        <v>56</v>
      </c>
      <c r="B17" s="34" t="s">
        <v>504</v>
      </c>
      <c r="C17" s="33"/>
      <c r="D17" s="31"/>
      <c r="E17" s="32"/>
      <c r="F17" s="32"/>
      <c r="G17" s="32"/>
      <c r="H17" s="35"/>
      <c r="I17" s="67"/>
      <c r="J17" s="68"/>
      <c r="K17" s="68"/>
      <c r="L17" s="68"/>
      <c r="M17" s="68"/>
    </row>
    <row r="18" spans="1:13" ht="19.5" customHeight="1">
      <c r="A18" s="33">
        <v>1</v>
      </c>
      <c r="B18" s="34"/>
      <c r="C18" s="33"/>
      <c r="D18" s="31"/>
      <c r="E18" s="32"/>
      <c r="F18" s="32"/>
      <c r="G18" s="32"/>
      <c r="H18" s="35"/>
      <c r="I18" s="67"/>
      <c r="J18" s="68"/>
      <c r="K18" s="68"/>
      <c r="L18" s="68"/>
      <c r="M18" s="68"/>
    </row>
    <row r="19" spans="1:13" ht="34.5" customHeight="1">
      <c r="A19" s="33"/>
      <c r="B19" s="34" t="s">
        <v>425</v>
      </c>
      <c r="C19" s="33"/>
      <c r="D19" s="31"/>
      <c r="E19" s="32"/>
      <c r="F19" s="32"/>
      <c r="G19" s="32"/>
      <c r="H19" s="35"/>
      <c r="I19" s="67"/>
      <c r="J19" s="68"/>
      <c r="K19" s="68"/>
      <c r="L19" s="68"/>
      <c r="M19" s="68"/>
    </row>
    <row r="20" spans="1:13" ht="30" customHeight="1">
      <c r="A20" s="69" t="s">
        <v>133</v>
      </c>
      <c r="B20" s="70" t="s">
        <v>505</v>
      </c>
      <c r="C20" s="71"/>
      <c r="D20" s="70"/>
      <c r="E20" s="72"/>
      <c r="F20" s="73"/>
      <c r="G20" s="73"/>
      <c r="H20" s="74"/>
      <c r="I20" s="36"/>
      <c r="J20" s="36"/>
      <c r="K20" s="75"/>
      <c r="L20" s="75"/>
      <c r="M20" s="75"/>
    </row>
    <row r="21" spans="1:13" ht="30" customHeight="1">
      <c r="A21" s="69">
        <v>1</v>
      </c>
      <c r="B21" s="70"/>
      <c r="C21" s="71"/>
      <c r="D21" s="70"/>
      <c r="E21" s="72"/>
      <c r="F21" s="73"/>
      <c r="G21" s="73"/>
      <c r="H21" s="74"/>
      <c r="I21" s="36"/>
      <c r="J21" s="36"/>
      <c r="K21" s="75"/>
      <c r="L21" s="75"/>
      <c r="M21" s="75"/>
    </row>
    <row r="22" spans="1:13" s="80" customFormat="1" ht="25.5">
      <c r="A22" s="76"/>
      <c r="B22" s="70" t="s">
        <v>425</v>
      </c>
      <c r="C22" s="71"/>
      <c r="D22" s="77"/>
      <c r="E22" s="78"/>
      <c r="F22" s="79"/>
      <c r="G22" s="79"/>
      <c r="H22" s="74"/>
    </row>
    <row r="23" spans="1:13" s="83" customFormat="1" ht="25.5">
      <c r="A23" s="69" t="s">
        <v>262</v>
      </c>
      <c r="B23" s="70" t="s">
        <v>506</v>
      </c>
      <c r="C23" s="71"/>
      <c r="D23" s="77"/>
      <c r="E23" s="78"/>
      <c r="F23" s="81"/>
      <c r="G23" s="81"/>
      <c r="H23" s="82"/>
    </row>
    <row r="24" spans="1:13" s="83" customFormat="1" ht="14.25">
      <c r="A24" s="69">
        <v>1</v>
      </c>
      <c r="B24" s="70"/>
      <c r="C24" s="71"/>
      <c r="D24" s="77"/>
      <c r="E24" s="78"/>
      <c r="F24" s="81"/>
      <c r="G24" s="81"/>
      <c r="H24" s="82"/>
    </row>
    <row r="25" spans="1:13" s="83" customFormat="1" ht="25.5">
      <c r="A25" s="76"/>
      <c r="B25" s="70" t="s">
        <v>425</v>
      </c>
      <c r="C25" s="84"/>
      <c r="D25" s="84"/>
      <c r="E25" s="85"/>
      <c r="F25" s="85"/>
      <c r="G25" s="85"/>
      <c r="H25" s="82"/>
    </row>
    <row r="26" spans="1:13" s="83" customFormat="1" ht="25.5">
      <c r="A26" s="69" t="s">
        <v>139</v>
      </c>
      <c r="B26" s="70" t="s">
        <v>507</v>
      </c>
      <c r="C26" s="77"/>
      <c r="D26" s="77"/>
      <c r="E26" s="78"/>
      <c r="F26" s="78"/>
      <c r="G26" s="78"/>
      <c r="H26" s="82"/>
    </row>
    <row r="27" spans="1:13" s="83" customFormat="1" ht="14.25">
      <c r="A27" s="69">
        <v>1</v>
      </c>
      <c r="B27" s="76"/>
      <c r="C27" s="86"/>
      <c r="D27" s="86"/>
      <c r="E27" s="87"/>
      <c r="F27" s="88"/>
      <c r="G27" s="88"/>
      <c r="H27" s="89"/>
    </row>
    <row r="28" spans="1:13" s="92" customFormat="1" ht="25.5">
      <c r="A28" s="76"/>
      <c r="B28" s="70" t="s">
        <v>425</v>
      </c>
      <c r="C28" s="90"/>
      <c r="D28" s="77"/>
      <c r="E28" s="78"/>
      <c r="F28" s="79"/>
      <c r="G28" s="79"/>
      <c r="H28" s="91"/>
    </row>
    <row r="29" spans="1:13" s="80" customFormat="1" ht="25.5">
      <c r="A29" s="69" t="s">
        <v>67</v>
      </c>
      <c r="B29" s="70" t="s">
        <v>508</v>
      </c>
      <c r="C29" s="71"/>
      <c r="D29" s="77"/>
      <c r="E29" s="78"/>
      <c r="F29" s="81"/>
      <c r="G29" s="81"/>
      <c r="H29" s="82"/>
    </row>
    <row r="30" spans="1:13" s="80" customFormat="1" ht="14.25">
      <c r="A30" s="69">
        <v>1</v>
      </c>
      <c r="B30" s="76"/>
      <c r="C30" s="93"/>
      <c r="D30" s="93"/>
      <c r="E30" s="94"/>
      <c r="F30" s="95"/>
      <c r="G30" s="95"/>
      <c r="H30" s="96"/>
    </row>
    <row r="31" spans="1:13" s="92" customFormat="1" ht="25.5">
      <c r="A31" s="70"/>
      <c r="B31" s="70" t="s">
        <v>425</v>
      </c>
      <c r="C31" s="77"/>
      <c r="D31" s="77"/>
      <c r="E31" s="78"/>
      <c r="F31" s="79"/>
      <c r="G31" s="79"/>
      <c r="H31" s="91"/>
    </row>
    <row r="32" spans="1:13" s="80" customFormat="1" ht="25.5">
      <c r="A32" s="69" t="s">
        <v>142</v>
      </c>
      <c r="B32" s="70" t="s">
        <v>509</v>
      </c>
      <c r="C32" s="90"/>
      <c r="D32" s="77"/>
      <c r="E32" s="78"/>
      <c r="F32" s="85"/>
      <c r="G32" s="85"/>
      <c r="H32" s="91"/>
      <c r="I32" s="97"/>
    </row>
    <row r="33" spans="1:13">
      <c r="A33" s="98"/>
      <c r="B33" s="98"/>
      <c r="C33" s="99"/>
      <c r="D33" s="100"/>
      <c r="E33" s="101"/>
      <c r="F33" s="102"/>
      <c r="G33" s="102"/>
      <c r="H33" s="103"/>
      <c r="I33" s="104"/>
      <c r="J33" s="105"/>
      <c r="K33" s="105"/>
      <c r="L33" s="105"/>
      <c r="M33" s="105"/>
    </row>
    <row r="34" spans="1:13">
      <c r="A34" s="493" t="s">
        <v>468</v>
      </c>
      <c r="B34" s="493"/>
      <c r="C34" s="493"/>
      <c r="D34" s="493"/>
      <c r="E34" s="493"/>
      <c r="F34" s="493"/>
      <c r="G34" s="493"/>
    </row>
    <row r="36" spans="1:13" ht="12.75" customHeight="1">
      <c r="A36" s="107" t="s">
        <v>176</v>
      </c>
      <c r="B36" s="107"/>
      <c r="F36" s="509" t="s">
        <v>177</v>
      </c>
      <c r="G36" s="509"/>
      <c r="H36" s="509"/>
      <c r="I36" s="44"/>
      <c r="J36" s="44"/>
      <c r="K36" s="44"/>
      <c r="L36" s="44"/>
      <c r="M36" s="44"/>
    </row>
    <row r="37" spans="1:13">
      <c r="A37" s="37" t="s">
        <v>178</v>
      </c>
      <c r="B37" s="38"/>
      <c r="F37" s="510" t="s">
        <v>179</v>
      </c>
      <c r="G37" s="510"/>
      <c r="H37" s="510"/>
      <c r="I37" s="44"/>
      <c r="J37" s="44"/>
      <c r="K37" s="44"/>
      <c r="L37" s="44"/>
      <c r="M37" s="44"/>
    </row>
    <row r="38" spans="1:13">
      <c r="A38" s="108"/>
      <c r="B38" s="108"/>
      <c r="D38" s="109"/>
      <c r="E38" s="109"/>
      <c r="F38" s="109"/>
      <c r="G38" s="109"/>
      <c r="I38" s="62"/>
      <c r="J38" s="63"/>
      <c r="K38" s="63"/>
      <c r="L38" s="63"/>
      <c r="M38" s="63"/>
    </row>
    <row r="39" spans="1:13">
      <c r="A39" s="108"/>
      <c r="B39" s="108"/>
      <c r="D39" s="109"/>
      <c r="E39" s="109"/>
      <c r="F39" s="109"/>
      <c r="G39" s="109"/>
      <c r="I39" s="62"/>
      <c r="J39" s="63"/>
      <c r="K39" s="63"/>
      <c r="L39" s="63"/>
      <c r="M39" s="63"/>
    </row>
    <row r="40" spans="1:13">
      <c r="A40" s="108"/>
      <c r="B40" s="108"/>
      <c r="D40" s="109"/>
      <c r="E40" s="109"/>
      <c r="F40" s="109"/>
      <c r="G40" s="109"/>
      <c r="I40" s="62"/>
      <c r="J40" s="63"/>
      <c r="K40" s="63"/>
      <c r="L40" s="63"/>
      <c r="M40" s="63"/>
    </row>
    <row r="41" spans="1:13">
      <c r="A41" s="108"/>
      <c r="B41" s="108"/>
      <c r="D41" s="109"/>
      <c r="E41" s="109"/>
      <c r="F41" s="109"/>
      <c r="G41" s="109"/>
      <c r="I41" s="62"/>
      <c r="J41" s="63"/>
      <c r="K41" s="63"/>
      <c r="L41" s="63"/>
      <c r="M41" s="63"/>
    </row>
    <row r="42" spans="1:13">
      <c r="A42" s="108"/>
      <c r="B42" s="108"/>
      <c r="D42" s="109"/>
      <c r="E42" s="109"/>
      <c r="F42" s="109"/>
      <c r="G42" s="109"/>
      <c r="I42" s="62"/>
      <c r="J42" s="63"/>
      <c r="K42" s="63"/>
      <c r="L42" s="63"/>
      <c r="M42" s="63"/>
    </row>
    <row r="43" spans="1:13">
      <c r="A43" s="108"/>
      <c r="B43" s="108"/>
      <c r="D43" s="109"/>
      <c r="E43" s="109"/>
      <c r="F43" s="109"/>
      <c r="G43" s="109"/>
      <c r="I43" s="62"/>
      <c r="J43" s="63"/>
      <c r="K43" s="63"/>
      <c r="L43" s="63"/>
      <c r="M43" s="63"/>
    </row>
    <row r="44" spans="1:13">
      <c r="A44" s="108"/>
      <c r="B44" s="108"/>
      <c r="D44" s="109"/>
      <c r="E44" s="109"/>
      <c r="F44" s="109"/>
      <c r="G44" s="109"/>
      <c r="I44" s="62"/>
      <c r="J44" s="63"/>
      <c r="K44" s="63"/>
      <c r="L44" s="63"/>
      <c r="M44" s="63"/>
    </row>
    <row r="45" spans="1:13">
      <c r="A45" s="108"/>
      <c r="B45" s="108"/>
      <c r="D45" s="109"/>
      <c r="E45" s="109"/>
      <c r="F45" s="109"/>
      <c r="G45" s="109"/>
      <c r="I45" s="62"/>
      <c r="J45" s="63"/>
      <c r="K45" s="63"/>
      <c r="L45" s="63"/>
      <c r="M45" s="63"/>
    </row>
    <row r="46" spans="1:13">
      <c r="A46" s="108"/>
      <c r="B46" s="108"/>
      <c r="D46" s="109"/>
      <c r="E46" s="109"/>
      <c r="F46" s="109"/>
      <c r="G46" s="109"/>
      <c r="I46" s="62"/>
      <c r="J46" s="63"/>
      <c r="K46" s="63"/>
      <c r="L46" s="63"/>
      <c r="M46" s="63"/>
    </row>
    <row r="47" spans="1:13">
      <c r="A47" s="108"/>
      <c r="B47" s="108"/>
      <c r="D47" s="109"/>
      <c r="E47" s="109"/>
      <c r="F47" s="109"/>
      <c r="G47" s="109"/>
      <c r="I47" s="62"/>
      <c r="J47" s="63"/>
      <c r="K47" s="63"/>
      <c r="L47" s="63"/>
      <c r="M47" s="63"/>
    </row>
    <row r="48" spans="1:13">
      <c r="A48" s="108"/>
      <c r="B48" s="108"/>
      <c r="D48" s="109"/>
      <c r="E48" s="109"/>
      <c r="F48" s="109"/>
      <c r="G48" s="109"/>
      <c r="I48" s="62"/>
      <c r="J48" s="63"/>
      <c r="K48" s="63"/>
      <c r="L48" s="63"/>
      <c r="M48" s="63"/>
    </row>
    <row r="49" spans="1:13">
      <c r="A49" s="39" t="s">
        <v>483</v>
      </c>
      <c r="B49" s="39"/>
      <c r="C49" s="110"/>
      <c r="D49" s="40"/>
      <c r="E49" s="41"/>
      <c r="F49" s="111" t="s">
        <v>510</v>
      </c>
      <c r="G49" s="112"/>
      <c r="H49" s="40"/>
      <c r="I49" s="42"/>
      <c r="J49" s="41"/>
      <c r="K49" s="41"/>
      <c r="L49" s="41"/>
      <c r="M49" s="41"/>
    </row>
    <row r="50" spans="1:13">
      <c r="A50" s="11" t="s">
        <v>603</v>
      </c>
      <c r="B50" s="11"/>
      <c r="D50" s="43"/>
      <c r="E50" s="43"/>
      <c r="F50" s="113"/>
      <c r="G50" s="113"/>
      <c r="H50" s="43"/>
      <c r="I50" s="44"/>
      <c r="J50" s="43"/>
      <c r="K50" s="43"/>
      <c r="L50" s="43"/>
      <c r="M50" s="43"/>
    </row>
    <row r="51" spans="1:13">
      <c r="A51" s="37" t="s">
        <v>240</v>
      </c>
      <c r="B51" s="37"/>
      <c r="D51" s="45"/>
      <c r="E51" s="45"/>
      <c r="F51" s="46"/>
      <c r="G51" s="46"/>
      <c r="H51" s="43"/>
      <c r="I51" s="44"/>
      <c r="J51" s="43"/>
      <c r="K51" s="43"/>
      <c r="L51" s="43"/>
      <c r="M51" s="43"/>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5" sqref="B15"/>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74" t="s">
        <v>436</v>
      </c>
      <c r="B1" s="174" t="s">
        <v>437</v>
      </c>
      <c r="C1" s="174" t="s">
        <v>438</v>
      </c>
    </row>
    <row r="2" spans="1:3">
      <c r="A2" s="174"/>
      <c r="B2" s="175">
        <f>BCthunhap!D46-BCKetQuaHoatDong_06028!D44</f>
        <v>0</v>
      </c>
      <c r="C2" s="175">
        <f>BCtinhhinhtaichinh!D33-BCTaiSan_06027!D30</f>
        <v>0</v>
      </c>
    </row>
    <row r="3" spans="1:3">
      <c r="A3" s="174"/>
      <c r="B3" s="175">
        <f>BCthunhap!D45-BCKetQuaHoatDong_06028!D43-BCKetQuaHoatDong_06028!D41</f>
        <v>0</v>
      </c>
      <c r="C3" s="175">
        <f>BCTaiSan_06027!D54-BCtinhhinhtaichinh!D45</f>
        <v>0</v>
      </c>
    </row>
    <row r="4" spans="1:3">
      <c r="A4" s="174"/>
      <c r="B4" s="175">
        <f>BCtinhhinhtaichinh!D51-BCtinhhinhtaichinh!E51-BCthunhap!D48</f>
        <v>0</v>
      </c>
      <c r="C4" s="175">
        <f>BCtinhhinhtaichinh!D52-BCTaiSan_06027!D57</f>
        <v>0</v>
      </c>
    </row>
    <row r="5" spans="1:3">
      <c r="A5" s="174"/>
      <c r="B5" s="175">
        <f>BCthunhap!D48-BCKetQuaHoatDong_06028!D45</f>
        <v>0</v>
      </c>
      <c r="C5" s="175">
        <f>BCtinhhinhtaichinh!D47-Khac_06030!D34</f>
        <v>0</v>
      </c>
    </row>
    <row r="6" spans="1:3">
      <c r="A6" s="174"/>
      <c r="B6" s="175">
        <f>+BCKetQuaHoatDong_06028!D48-GiaTriTaiSanRong_06129!E14</f>
        <v>0</v>
      </c>
      <c r="C6" s="175">
        <f>BCtinhhinhtaichinh!D33-BCDanhMucDauTu_06029!F61</f>
        <v>0</v>
      </c>
    </row>
    <row r="7" spans="1:3">
      <c r="A7" s="174"/>
      <c r="B7" s="175"/>
      <c r="C7" s="175">
        <f>BCtinhhinhtaichinh!D33-BCDanhMucDauTu_06029!F61</f>
        <v>0</v>
      </c>
    </row>
    <row r="10" spans="1:3">
      <c r="B10" s="372" t="s">
        <v>668</v>
      </c>
    </row>
    <row r="11" spans="1:3">
      <c r="B11" s="7"/>
    </row>
    <row r="12" spans="1:3">
      <c r="B12" s="8" t="s">
        <v>669</v>
      </c>
    </row>
    <row r="13" spans="1:3" ht="15">
      <c r="B13" s="176"/>
    </row>
    <row r="14" spans="1:3" ht="21">
      <c r="B14" s="373" t="s">
        <v>680</v>
      </c>
    </row>
    <row r="15" spans="1:3" ht="15">
      <c r="B15" s="176"/>
    </row>
    <row r="16" spans="1:3" ht="21">
      <c r="B16" s="177" t="s">
        <v>670</v>
      </c>
      <c r="C16" s="177" t="s">
        <v>671</v>
      </c>
    </row>
    <row r="21" spans="2:3" ht="25.5">
      <c r="B21" s="178" t="s">
        <v>672</v>
      </c>
      <c r="C21" s="178" t="s">
        <v>664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opLeftCell="A34" zoomScaleNormal="100" zoomScaleSheetLayoutView="85" workbookViewId="0">
      <selection activeCell="F12" sqref="F12:G12"/>
    </sheetView>
  </sheetViews>
  <sheetFormatPr defaultColWidth="9.140625" defaultRowHeight="12.75"/>
  <cols>
    <col min="1" max="1" width="49.28515625" style="253" customWidth="1"/>
    <col min="2" max="2" width="14.28515625" style="253" customWidth="1"/>
    <col min="3" max="3" width="9.140625" style="253"/>
    <col min="4" max="4" width="21.5703125" style="254" customWidth="1"/>
    <col min="5" max="5" width="22.140625" style="254" customWidth="1"/>
    <col min="6" max="6" width="20.42578125" style="254" customWidth="1"/>
    <col min="7" max="7" width="18.42578125" style="254" customWidth="1"/>
    <col min="8" max="8" width="19.7109375" style="253" customWidth="1"/>
    <col min="9" max="9" width="12.85546875" style="253" customWidth="1"/>
    <col min="10" max="10" width="14.7109375" style="253" customWidth="1"/>
    <col min="11" max="12" width="12.85546875" style="253" customWidth="1"/>
    <col min="13" max="13" width="17.5703125" style="253" customWidth="1"/>
    <col min="14" max="14" width="17.5703125" style="253" bestFit="1" customWidth="1"/>
    <col min="15" max="15" width="21.140625" style="253" customWidth="1"/>
    <col min="16" max="16" width="13.42578125" style="253" bestFit="1" customWidth="1"/>
    <col min="17" max="16384" width="9.140625" style="253"/>
  </cols>
  <sheetData>
    <row r="1" spans="1:19" ht="23.25" customHeight="1">
      <c r="A1" s="443" t="s">
        <v>235</v>
      </c>
      <c r="B1" s="443"/>
      <c r="C1" s="443"/>
      <c r="D1" s="443"/>
      <c r="E1" s="443"/>
      <c r="F1" s="443"/>
      <c r="G1" s="443"/>
    </row>
    <row r="2" spans="1:19" ht="27.75" customHeight="1">
      <c r="A2" s="444" t="s">
        <v>171</v>
      </c>
      <c r="B2" s="444"/>
      <c r="C2" s="444"/>
      <c r="D2" s="444"/>
      <c r="E2" s="444"/>
      <c r="F2" s="444"/>
      <c r="G2" s="444"/>
    </row>
    <row r="3" spans="1:19">
      <c r="A3" s="445" t="s">
        <v>172</v>
      </c>
      <c r="B3" s="445"/>
      <c r="C3" s="445"/>
      <c r="D3" s="445"/>
      <c r="E3" s="445"/>
      <c r="F3" s="445"/>
      <c r="G3" s="445"/>
    </row>
    <row r="4" spans="1:19" ht="18.75" customHeight="1">
      <c r="A4" s="445"/>
      <c r="B4" s="445"/>
      <c r="C4" s="445"/>
      <c r="D4" s="445"/>
      <c r="E4" s="445"/>
      <c r="F4" s="445"/>
      <c r="G4" s="445"/>
    </row>
    <row r="5" spans="1:19">
      <c r="A5" s="446" t="str">
        <f>'ngay thang'!B10</f>
        <v>Tháng 1 năm 2023/Jan 2023</v>
      </c>
      <c r="B5" s="446"/>
      <c r="C5" s="446"/>
      <c r="D5" s="446"/>
      <c r="E5" s="446"/>
      <c r="F5" s="446"/>
      <c r="G5" s="446"/>
    </row>
    <row r="6" spans="1:19">
      <c r="A6" s="390"/>
      <c r="B6" s="390"/>
      <c r="C6" s="390"/>
      <c r="D6" s="390"/>
      <c r="E6" s="390"/>
      <c r="F6" s="390"/>
    </row>
    <row r="7" spans="1:19" ht="30" customHeight="1">
      <c r="A7" s="389" t="s">
        <v>619</v>
      </c>
      <c r="B7" s="442" t="s">
        <v>620</v>
      </c>
      <c r="C7" s="442"/>
      <c r="D7" s="442"/>
      <c r="E7" s="442"/>
      <c r="F7" s="255"/>
      <c r="G7" s="255"/>
    </row>
    <row r="8" spans="1:19" ht="30" customHeight="1">
      <c r="A8" s="388" t="s">
        <v>621</v>
      </c>
      <c r="B8" s="441" t="s">
        <v>622</v>
      </c>
      <c r="C8" s="441"/>
      <c r="D8" s="441"/>
      <c r="E8" s="441"/>
      <c r="F8" s="256"/>
      <c r="G8" s="256"/>
    </row>
    <row r="9" spans="1:19" ht="30" customHeight="1">
      <c r="A9" s="389" t="s">
        <v>623</v>
      </c>
      <c r="B9" s="442" t="s">
        <v>624</v>
      </c>
      <c r="C9" s="442"/>
      <c r="D9" s="442"/>
      <c r="E9" s="442"/>
      <c r="F9" s="255"/>
      <c r="G9" s="255"/>
    </row>
    <row r="10" spans="1:19" ht="30" customHeight="1">
      <c r="A10" s="388" t="s">
        <v>625</v>
      </c>
      <c r="B10" s="441" t="str">
        <f>'ngay thang'!B14</f>
        <v>Ngày 02 tháng 02 năm 2023
02 Feb 2023</v>
      </c>
      <c r="C10" s="441"/>
      <c r="D10" s="441"/>
      <c r="E10" s="441"/>
      <c r="F10" s="256"/>
      <c r="G10" s="256"/>
    </row>
    <row r="12" spans="1:19" ht="33.75" customHeight="1">
      <c r="A12" s="439" t="s">
        <v>173</v>
      </c>
      <c r="B12" s="439" t="s">
        <v>174</v>
      </c>
      <c r="C12" s="439" t="s">
        <v>175</v>
      </c>
      <c r="D12" s="437" t="s">
        <v>616</v>
      </c>
      <c r="E12" s="438"/>
      <c r="F12" s="437" t="s">
        <v>512</v>
      </c>
      <c r="G12" s="438"/>
    </row>
    <row r="13" spans="1:19" ht="53.25" customHeight="1">
      <c r="A13" s="440"/>
      <c r="B13" s="440"/>
      <c r="C13" s="440"/>
      <c r="D13" s="257" t="s">
        <v>290</v>
      </c>
      <c r="E13" s="257" t="s">
        <v>291</v>
      </c>
      <c r="F13" s="257" t="s">
        <v>292</v>
      </c>
      <c r="G13" s="257" t="s">
        <v>293</v>
      </c>
      <c r="Q13" s="258"/>
      <c r="R13" s="258"/>
      <c r="S13" s="258"/>
    </row>
    <row r="14" spans="1:19" ht="25.5">
      <c r="A14" s="259" t="s">
        <v>294</v>
      </c>
      <c r="B14" s="260" t="s">
        <v>16</v>
      </c>
      <c r="C14" s="260"/>
      <c r="D14" s="208">
        <v>4337473476</v>
      </c>
      <c r="E14" s="208">
        <v>4337473476</v>
      </c>
      <c r="F14" s="208"/>
      <c r="G14" s="208"/>
      <c r="J14" s="258"/>
      <c r="K14" s="258"/>
      <c r="L14" s="258"/>
      <c r="M14" s="258"/>
      <c r="N14" s="258"/>
      <c r="O14" s="258"/>
      <c r="P14" s="258"/>
      <c r="Q14" s="261"/>
    </row>
    <row r="15" spans="1:19" ht="25.5">
      <c r="A15" s="262" t="s">
        <v>295</v>
      </c>
      <c r="B15" s="260" t="s">
        <v>17</v>
      </c>
      <c r="C15" s="260"/>
      <c r="D15" s="211">
        <v>104491781</v>
      </c>
      <c r="E15" s="211">
        <v>104491781</v>
      </c>
      <c r="F15" s="211"/>
      <c r="G15" s="211"/>
      <c r="H15" s="398"/>
      <c r="I15" s="258"/>
      <c r="J15" s="258"/>
      <c r="K15" s="258"/>
      <c r="L15" s="258"/>
      <c r="M15" s="258"/>
      <c r="N15" s="258"/>
      <c r="O15" s="258"/>
      <c r="P15" s="258"/>
      <c r="Q15" s="261"/>
    </row>
    <row r="16" spans="1:19" ht="25.5">
      <c r="A16" s="262" t="s">
        <v>296</v>
      </c>
      <c r="B16" s="260" t="s">
        <v>18</v>
      </c>
      <c r="C16" s="260"/>
      <c r="D16" s="211">
        <v>63041509</v>
      </c>
      <c r="E16" s="211">
        <v>63041509</v>
      </c>
      <c r="F16" s="211"/>
      <c r="G16" s="211"/>
      <c r="H16" s="398"/>
      <c r="I16" s="258"/>
      <c r="J16" s="258"/>
      <c r="K16" s="258"/>
      <c r="L16" s="258"/>
      <c r="M16" s="258"/>
      <c r="N16" s="258"/>
      <c r="O16" s="258"/>
      <c r="P16" s="258"/>
      <c r="Q16" s="261"/>
    </row>
    <row r="17" spans="1:19" ht="25.5">
      <c r="A17" s="262" t="s">
        <v>297</v>
      </c>
      <c r="B17" s="260" t="s">
        <v>27</v>
      </c>
      <c r="C17" s="260"/>
      <c r="D17" s="211">
        <v>209477126</v>
      </c>
      <c r="E17" s="211">
        <v>209477126</v>
      </c>
      <c r="F17" s="211"/>
      <c r="G17" s="211"/>
      <c r="H17" s="398"/>
      <c r="I17" s="258"/>
      <c r="J17" s="258"/>
      <c r="K17" s="258"/>
      <c r="L17" s="258"/>
      <c r="M17" s="258"/>
      <c r="N17" s="258"/>
      <c r="O17" s="258"/>
      <c r="P17" s="258"/>
      <c r="Q17" s="261"/>
    </row>
    <row r="18" spans="1:19" ht="43.5" customHeight="1">
      <c r="A18" s="262" t="s">
        <v>298</v>
      </c>
      <c r="B18" s="260" t="s">
        <v>28</v>
      </c>
      <c r="C18" s="260"/>
      <c r="D18" s="211">
        <v>3960463060</v>
      </c>
      <c r="E18" s="211">
        <v>3960463060</v>
      </c>
      <c r="F18" s="211"/>
      <c r="G18" s="211"/>
      <c r="J18" s="258"/>
      <c r="K18" s="258"/>
      <c r="L18" s="258"/>
      <c r="M18" s="258"/>
      <c r="N18" s="258"/>
      <c r="O18" s="258"/>
      <c r="P18" s="258"/>
      <c r="Q18" s="261"/>
    </row>
    <row r="19" spans="1:19" ht="25.5">
      <c r="A19" s="262" t="s">
        <v>299</v>
      </c>
      <c r="B19" s="260" t="s">
        <v>29</v>
      </c>
      <c r="C19" s="260"/>
      <c r="D19" s="211"/>
      <c r="E19" s="211"/>
      <c r="F19" s="211"/>
      <c r="G19" s="211"/>
      <c r="J19" s="258"/>
      <c r="K19" s="258"/>
      <c r="L19" s="258"/>
      <c r="M19" s="258"/>
      <c r="N19" s="258"/>
      <c r="O19" s="258"/>
      <c r="P19" s="258"/>
      <c r="Q19" s="261"/>
    </row>
    <row r="20" spans="1:19" ht="40.5" customHeight="1">
      <c r="A20" s="262" t="s">
        <v>300</v>
      </c>
      <c r="B20" s="260" t="s">
        <v>30</v>
      </c>
      <c r="C20" s="260"/>
      <c r="D20" s="211"/>
      <c r="E20" s="211"/>
      <c r="F20" s="211"/>
      <c r="G20" s="211"/>
      <c r="J20" s="258"/>
      <c r="K20" s="258"/>
      <c r="L20" s="258"/>
      <c r="M20" s="258"/>
      <c r="N20" s="258"/>
      <c r="O20" s="258"/>
      <c r="P20" s="258"/>
      <c r="Q20" s="261"/>
    </row>
    <row r="21" spans="1:19" ht="25.5">
      <c r="A21" s="262" t="s">
        <v>301</v>
      </c>
      <c r="B21" s="260" t="s">
        <v>31</v>
      </c>
      <c r="C21" s="260"/>
      <c r="D21" s="211"/>
      <c r="E21" s="211"/>
      <c r="F21" s="211"/>
      <c r="G21" s="211"/>
      <c r="J21" s="258"/>
      <c r="K21" s="258"/>
      <c r="L21" s="258"/>
      <c r="M21" s="258"/>
      <c r="N21" s="258"/>
      <c r="O21" s="258"/>
      <c r="P21" s="258"/>
      <c r="Q21" s="261"/>
    </row>
    <row r="22" spans="1:19" ht="63.75">
      <c r="A22" s="262" t="s">
        <v>302</v>
      </c>
      <c r="B22" s="260" t="s">
        <v>32</v>
      </c>
      <c r="C22" s="260"/>
      <c r="D22" s="211"/>
      <c r="E22" s="211"/>
      <c r="F22" s="211"/>
      <c r="G22" s="211"/>
      <c r="J22" s="258"/>
      <c r="K22" s="258"/>
      <c r="L22" s="258"/>
      <c r="M22" s="258"/>
      <c r="N22" s="258"/>
      <c r="O22" s="258"/>
      <c r="P22" s="258"/>
      <c r="Q22" s="261"/>
    </row>
    <row r="23" spans="1:19" ht="25.5">
      <c r="A23" s="259" t="s">
        <v>303</v>
      </c>
      <c r="B23" s="260" t="s">
        <v>26</v>
      </c>
      <c r="C23" s="260"/>
      <c r="D23" s="208">
        <v>37281729</v>
      </c>
      <c r="E23" s="208">
        <v>37281729</v>
      </c>
      <c r="F23" s="208"/>
      <c r="G23" s="208"/>
      <c r="J23" s="258"/>
      <c r="K23" s="258"/>
      <c r="L23" s="258"/>
      <c r="M23" s="258"/>
      <c r="N23" s="258"/>
      <c r="O23" s="258"/>
      <c r="P23" s="258"/>
      <c r="Q23" s="261"/>
    </row>
    <row r="24" spans="1:19" ht="25.5">
      <c r="A24" s="262" t="s">
        <v>304</v>
      </c>
      <c r="B24" s="260" t="s">
        <v>25</v>
      </c>
      <c r="C24" s="260"/>
      <c r="D24" s="209">
        <v>37281729</v>
      </c>
      <c r="E24" s="209">
        <v>37281729</v>
      </c>
      <c r="F24" s="209"/>
      <c r="G24" s="209"/>
      <c r="J24" s="258"/>
      <c r="K24" s="258"/>
      <c r="L24" s="258"/>
      <c r="M24" s="258"/>
      <c r="N24" s="258"/>
      <c r="O24" s="258"/>
      <c r="P24" s="258"/>
      <c r="Q24" s="261"/>
    </row>
    <row r="25" spans="1:19" ht="51">
      <c r="A25" s="262" t="s">
        <v>305</v>
      </c>
      <c r="B25" s="260" t="s">
        <v>24</v>
      </c>
      <c r="C25" s="260"/>
      <c r="D25" s="211"/>
      <c r="E25" s="211"/>
      <c r="F25" s="211"/>
      <c r="G25" s="211"/>
      <c r="J25" s="258"/>
      <c r="K25" s="258"/>
      <c r="L25" s="258"/>
      <c r="M25" s="258"/>
      <c r="N25" s="258"/>
      <c r="O25" s="258"/>
      <c r="P25" s="258"/>
      <c r="Q25" s="261"/>
    </row>
    <row r="26" spans="1:19" ht="25.5" customHeight="1">
      <c r="A26" s="262" t="s">
        <v>306</v>
      </c>
      <c r="B26" s="260" t="s">
        <v>23</v>
      </c>
      <c r="C26" s="260"/>
      <c r="D26" s="211"/>
      <c r="E26" s="211"/>
      <c r="F26" s="211"/>
      <c r="G26" s="211"/>
      <c r="J26" s="258"/>
      <c r="K26" s="258"/>
      <c r="L26" s="258"/>
      <c r="M26" s="258"/>
      <c r="N26" s="258"/>
      <c r="O26" s="258"/>
      <c r="P26" s="258"/>
      <c r="Q26" s="261"/>
    </row>
    <row r="27" spans="1:19" ht="51">
      <c r="A27" s="262" t="s">
        <v>307</v>
      </c>
      <c r="B27" s="260" t="s">
        <v>22</v>
      </c>
      <c r="C27" s="260"/>
      <c r="D27" s="211"/>
      <c r="E27" s="211"/>
      <c r="F27" s="211"/>
      <c r="G27" s="211"/>
      <c r="J27" s="258"/>
      <c r="K27" s="258"/>
      <c r="L27" s="258"/>
      <c r="M27" s="258"/>
      <c r="N27" s="258"/>
      <c r="O27" s="258"/>
      <c r="P27" s="258"/>
      <c r="Q27" s="261"/>
    </row>
    <row r="28" spans="1:19" ht="25.5">
      <c r="A28" s="262" t="s">
        <v>308</v>
      </c>
      <c r="B28" s="260" t="s">
        <v>33</v>
      </c>
      <c r="C28" s="260"/>
      <c r="D28" s="211"/>
      <c r="E28" s="211"/>
      <c r="F28" s="211"/>
      <c r="G28" s="211"/>
      <c r="J28" s="258"/>
      <c r="K28" s="258"/>
      <c r="L28" s="258"/>
      <c r="M28" s="258"/>
      <c r="N28" s="258"/>
      <c r="O28" s="258"/>
      <c r="P28" s="258"/>
      <c r="Q28" s="261"/>
    </row>
    <row r="29" spans="1:19" ht="25.5">
      <c r="A29" s="259" t="s">
        <v>309</v>
      </c>
      <c r="B29" s="263" t="s">
        <v>34</v>
      </c>
      <c r="C29" s="263"/>
      <c r="D29" s="208">
        <v>126929920</v>
      </c>
      <c r="E29" s="208">
        <v>126929920</v>
      </c>
      <c r="F29" s="208"/>
      <c r="G29" s="208"/>
      <c r="J29" s="258"/>
      <c r="K29" s="258"/>
      <c r="L29" s="258"/>
      <c r="M29" s="258"/>
      <c r="N29" s="258"/>
      <c r="O29" s="258"/>
      <c r="P29" s="258"/>
      <c r="Q29" s="261"/>
    </row>
    <row r="30" spans="1:19" ht="25.5">
      <c r="A30" s="262" t="s">
        <v>310</v>
      </c>
      <c r="B30" s="260" t="s">
        <v>35</v>
      </c>
      <c r="C30" s="260"/>
      <c r="D30" s="211">
        <v>55182894</v>
      </c>
      <c r="E30" s="211">
        <v>55182894</v>
      </c>
      <c r="F30" s="211"/>
      <c r="G30" s="211"/>
      <c r="J30" s="258"/>
      <c r="K30" s="258"/>
      <c r="L30" s="258"/>
      <c r="M30" s="258"/>
      <c r="N30" s="258"/>
      <c r="O30" s="258"/>
      <c r="P30" s="258"/>
      <c r="Q30" s="261"/>
    </row>
    <row r="31" spans="1:19" ht="25.5">
      <c r="A31" s="262" t="s">
        <v>311</v>
      </c>
      <c r="B31" s="260" t="s">
        <v>36</v>
      </c>
      <c r="C31" s="260"/>
      <c r="D31" s="211">
        <v>20443771</v>
      </c>
      <c r="E31" s="211">
        <v>20443771</v>
      </c>
      <c r="F31" s="211"/>
      <c r="G31" s="211"/>
      <c r="J31" s="258"/>
      <c r="K31" s="258"/>
      <c r="L31" s="258"/>
      <c r="M31" s="258"/>
      <c r="N31" s="258"/>
      <c r="O31" s="258"/>
      <c r="P31" s="258"/>
      <c r="Q31" s="261"/>
      <c r="R31" s="258">
        <v>0</v>
      </c>
      <c r="S31" s="258">
        <v>0</v>
      </c>
    </row>
    <row r="32" spans="1:19" ht="25.5">
      <c r="A32" s="262" t="s">
        <v>312</v>
      </c>
      <c r="B32" s="260" t="s">
        <v>37</v>
      </c>
      <c r="C32" s="260"/>
      <c r="D32" s="211">
        <v>5500000</v>
      </c>
      <c r="E32" s="211">
        <v>5500000</v>
      </c>
      <c r="F32" s="211"/>
      <c r="G32" s="211"/>
      <c r="J32" s="258"/>
      <c r="K32" s="258"/>
      <c r="L32" s="258"/>
      <c r="M32" s="258"/>
      <c r="N32" s="258"/>
      <c r="O32" s="258"/>
      <c r="P32" s="258"/>
      <c r="Q32" s="261"/>
    </row>
    <row r="33" spans="1:17" ht="25.5">
      <c r="A33" s="262" t="s">
        <v>313</v>
      </c>
      <c r="B33" s="260" t="s">
        <v>38</v>
      </c>
      <c r="C33" s="260"/>
      <c r="D33" s="211">
        <v>16500000</v>
      </c>
      <c r="E33" s="211">
        <v>16500000</v>
      </c>
      <c r="F33" s="211"/>
      <c r="G33" s="211"/>
      <c r="J33" s="258"/>
      <c r="K33" s="258"/>
      <c r="L33" s="258"/>
      <c r="M33" s="258"/>
      <c r="N33" s="258"/>
      <c r="O33" s="258"/>
      <c r="P33" s="258"/>
      <c r="Q33" s="261"/>
    </row>
    <row r="34" spans="1:17" ht="25.5">
      <c r="A34" s="264" t="s">
        <v>314</v>
      </c>
      <c r="B34" s="260" t="s">
        <v>39</v>
      </c>
      <c r="C34" s="260"/>
      <c r="D34" s="211">
        <v>13200000</v>
      </c>
      <c r="E34" s="211">
        <v>13200000</v>
      </c>
      <c r="F34" s="211"/>
      <c r="G34" s="211"/>
      <c r="J34" s="258"/>
      <c r="K34" s="258"/>
      <c r="L34" s="258"/>
      <c r="M34" s="258"/>
      <c r="N34" s="258"/>
      <c r="O34" s="258"/>
      <c r="P34" s="258"/>
      <c r="Q34" s="261"/>
    </row>
    <row r="35" spans="1:17" ht="25.5">
      <c r="A35" s="262" t="s">
        <v>324</v>
      </c>
      <c r="B35" s="260">
        <v>20.6</v>
      </c>
      <c r="C35" s="260"/>
      <c r="D35" s="211">
        <v>15000000</v>
      </c>
      <c r="E35" s="211">
        <v>15000000</v>
      </c>
      <c r="F35" s="211"/>
      <c r="G35" s="211"/>
      <c r="J35" s="258"/>
      <c r="K35" s="258"/>
      <c r="L35" s="258"/>
      <c r="M35" s="258"/>
      <c r="N35" s="258"/>
      <c r="O35" s="258"/>
      <c r="P35" s="258"/>
      <c r="Q35" s="261"/>
    </row>
    <row r="36" spans="1:17" ht="25.5">
      <c r="A36" s="262" t="s">
        <v>444</v>
      </c>
      <c r="B36" s="260">
        <v>20.7</v>
      </c>
      <c r="C36" s="260"/>
      <c r="D36" s="211"/>
      <c r="E36" s="211"/>
      <c r="F36" s="211"/>
      <c r="G36" s="211"/>
      <c r="J36" s="258"/>
      <c r="K36" s="258"/>
      <c r="L36" s="258"/>
      <c r="M36" s="258"/>
      <c r="N36" s="258"/>
      <c r="O36" s="258"/>
      <c r="P36" s="258"/>
      <c r="Q36" s="261"/>
    </row>
    <row r="37" spans="1:17" ht="26.25" customHeight="1">
      <c r="A37" s="262" t="s">
        <v>445</v>
      </c>
      <c r="B37" s="260">
        <v>20.8</v>
      </c>
      <c r="C37" s="260"/>
      <c r="D37" s="211"/>
      <c r="E37" s="211"/>
      <c r="F37" s="211"/>
      <c r="G37" s="211"/>
      <c r="J37" s="258"/>
      <c r="K37" s="258"/>
      <c r="L37" s="258"/>
      <c r="M37" s="258"/>
      <c r="N37" s="258"/>
      <c r="O37" s="258"/>
      <c r="P37" s="258"/>
      <c r="Q37" s="261"/>
    </row>
    <row r="38" spans="1:17" ht="25.5">
      <c r="A38" s="262" t="s">
        <v>446</v>
      </c>
      <c r="B38" s="260">
        <v>20.9</v>
      </c>
      <c r="C38" s="260"/>
      <c r="D38" s="211"/>
      <c r="E38" s="211"/>
      <c r="F38" s="211"/>
      <c r="G38" s="211"/>
      <c r="J38" s="258"/>
      <c r="K38" s="258"/>
      <c r="L38" s="258"/>
      <c r="M38" s="258"/>
      <c r="N38" s="258"/>
      <c r="O38" s="258"/>
      <c r="P38" s="258"/>
      <c r="Q38" s="261"/>
    </row>
    <row r="39" spans="1:17" ht="25.5">
      <c r="A39" s="262" t="s">
        <v>447</v>
      </c>
      <c r="B39" s="265">
        <v>20.100000000000001</v>
      </c>
      <c r="C39" s="260"/>
      <c r="D39" s="211">
        <v>1103255</v>
      </c>
      <c r="E39" s="211">
        <v>1103255</v>
      </c>
      <c r="F39" s="211"/>
      <c r="G39" s="211"/>
      <c r="J39" s="258"/>
      <c r="K39" s="258"/>
      <c r="L39" s="258"/>
      <c r="M39" s="258"/>
      <c r="N39" s="258"/>
      <c r="O39" s="258"/>
      <c r="P39" s="258"/>
      <c r="Q39" s="261"/>
    </row>
    <row r="40" spans="1:17" ht="38.25" customHeight="1">
      <c r="A40" s="259" t="s">
        <v>315</v>
      </c>
      <c r="B40" s="266" t="s">
        <v>40</v>
      </c>
      <c r="C40" s="263"/>
      <c r="D40" s="208">
        <v>4173261827</v>
      </c>
      <c r="E40" s="208">
        <v>4173261827</v>
      </c>
      <c r="F40" s="208"/>
      <c r="G40" s="208"/>
      <c r="J40" s="258"/>
      <c r="K40" s="258"/>
      <c r="L40" s="258"/>
      <c r="M40" s="258"/>
      <c r="N40" s="258"/>
      <c r="O40" s="258"/>
      <c r="P40" s="258"/>
      <c r="Q40" s="261"/>
    </row>
    <row r="41" spans="1:17" ht="25.5" customHeight="1">
      <c r="A41" s="259" t="s">
        <v>316</v>
      </c>
      <c r="B41" s="266" t="s">
        <v>41</v>
      </c>
      <c r="C41" s="263"/>
      <c r="D41" s="208"/>
      <c r="E41" s="208"/>
      <c r="F41" s="208"/>
      <c r="G41" s="208"/>
      <c r="J41" s="258"/>
      <c r="K41" s="258"/>
      <c r="L41" s="258"/>
      <c r="M41" s="258"/>
      <c r="N41" s="258"/>
      <c r="O41" s="258"/>
      <c r="P41" s="258"/>
      <c r="Q41" s="261"/>
    </row>
    <row r="42" spans="1:17" ht="25.5" customHeight="1">
      <c r="A42" s="262" t="s">
        <v>317</v>
      </c>
      <c r="B42" s="267" t="s">
        <v>42</v>
      </c>
      <c r="C42" s="260"/>
      <c r="D42" s="211"/>
      <c r="E42" s="211"/>
      <c r="F42" s="211"/>
      <c r="G42" s="211"/>
      <c r="J42" s="258"/>
      <c r="K42" s="258"/>
      <c r="L42" s="258"/>
      <c r="M42" s="258"/>
      <c r="N42" s="258"/>
      <c r="O42" s="258"/>
      <c r="P42" s="258"/>
      <c r="Q42" s="261"/>
    </row>
    <row r="43" spans="1:17" ht="25.5" customHeight="1">
      <c r="A43" s="262" t="s">
        <v>318</v>
      </c>
      <c r="B43" s="267" t="s">
        <v>43</v>
      </c>
      <c r="C43" s="260"/>
      <c r="D43" s="211"/>
      <c r="E43" s="211"/>
      <c r="F43" s="211"/>
      <c r="G43" s="211"/>
      <c r="J43" s="258"/>
      <c r="K43" s="258"/>
      <c r="L43" s="258"/>
      <c r="M43" s="258"/>
      <c r="N43" s="258"/>
      <c r="O43" s="258"/>
      <c r="P43" s="258"/>
      <c r="Q43" s="261"/>
    </row>
    <row r="44" spans="1:17" ht="25.5" customHeight="1">
      <c r="A44" s="259" t="s">
        <v>319</v>
      </c>
      <c r="B44" s="266" t="s">
        <v>21</v>
      </c>
      <c r="C44" s="263"/>
      <c r="D44" s="208">
        <v>4173261827</v>
      </c>
      <c r="E44" s="208">
        <v>4173261827</v>
      </c>
      <c r="F44" s="208"/>
      <c r="G44" s="208"/>
      <c r="J44" s="258"/>
      <c r="K44" s="258"/>
      <c r="L44" s="258"/>
      <c r="M44" s="258"/>
      <c r="N44" s="258"/>
      <c r="O44" s="258"/>
      <c r="P44" s="258"/>
      <c r="Q44" s="261"/>
    </row>
    <row r="45" spans="1:17" s="362" customFormat="1" ht="25.5">
      <c r="A45" s="357" t="s">
        <v>320</v>
      </c>
      <c r="B45" s="358" t="s">
        <v>20</v>
      </c>
      <c r="C45" s="359"/>
      <c r="D45" s="360">
        <v>212798767</v>
      </c>
      <c r="E45" s="360">
        <v>212798767</v>
      </c>
      <c r="F45" s="360"/>
      <c r="G45" s="360"/>
      <c r="J45" s="399"/>
      <c r="K45" s="399"/>
      <c r="L45" s="399"/>
      <c r="M45" s="399"/>
      <c r="N45" s="399"/>
      <c r="O45" s="399"/>
      <c r="P45" s="399"/>
      <c r="Q45" s="361"/>
    </row>
    <row r="46" spans="1:17" s="362" customFormat="1" ht="25.5">
      <c r="A46" s="357" t="s">
        <v>321</v>
      </c>
      <c r="B46" s="358" t="s">
        <v>19</v>
      </c>
      <c r="C46" s="359"/>
      <c r="D46" s="360">
        <v>3960463060</v>
      </c>
      <c r="E46" s="360">
        <v>3960463060</v>
      </c>
      <c r="F46" s="360"/>
      <c r="G46" s="360"/>
      <c r="J46" s="399"/>
      <c r="K46" s="399"/>
      <c r="L46" s="399"/>
      <c r="M46" s="399"/>
      <c r="N46" s="399"/>
      <c r="O46" s="399"/>
      <c r="P46" s="399"/>
      <c r="Q46" s="361"/>
    </row>
    <row r="47" spans="1:17" ht="25.5" customHeight="1">
      <c r="A47" s="259" t="s">
        <v>322</v>
      </c>
      <c r="B47" s="266" t="s">
        <v>44</v>
      </c>
      <c r="C47" s="263"/>
      <c r="D47" s="208"/>
      <c r="E47" s="208"/>
      <c r="F47" s="208"/>
      <c r="G47" s="208"/>
      <c r="J47" s="258"/>
      <c r="K47" s="258"/>
      <c r="L47" s="258"/>
      <c r="M47" s="258"/>
      <c r="N47" s="258"/>
      <c r="O47" s="258"/>
      <c r="P47" s="258"/>
      <c r="Q47" s="261"/>
    </row>
    <row r="48" spans="1:17" ht="25.5" customHeight="1">
      <c r="A48" s="259" t="s">
        <v>323</v>
      </c>
      <c r="B48" s="266" t="s">
        <v>45</v>
      </c>
      <c r="C48" s="263"/>
      <c r="D48" s="208">
        <v>4173261827</v>
      </c>
      <c r="E48" s="208">
        <v>4173261827</v>
      </c>
      <c r="F48" s="208"/>
      <c r="G48" s="208"/>
      <c r="J48" s="258"/>
      <c r="K48" s="258"/>
      <c r="L48" s="258"/>
      <c r="M48" s="258"/>
      <c r="N48" s="258"/>
      <c r="O48" s="258"/>
      <c r="P48" s="258"/>
      <c r="Q48" s="261"/>
    </row>
    <row r="49" spans="1:16">
      <c r="A49" s="257"/>
      <c r="B49" s="257"/>
      <c r="C49" s="257"/>
      <c r="D49" s="257"/>
      <c r="E49" s="257"/>
      <c r="F49" s="257"/>
      <c r="G49" s="257"/>
      <c r="L49" s="258"/>
      <c r="M49" s="258"/>
      <c r="N49" s="258">
        <f t="shared" ref="N49" si="0">F49-J49</f>
        <v>0</v>
      </c>
      <c r="O49" s="258">
        <f t="shared" ref="O49" si="1">G49-K49</f>
        <v>0</v>
      </c>
    </row>
    <row r="51" spans="1:16" s="307" customFormat="1">
      <c r="A51" s="268" t="s">
        <v>176</v>
      </c>
      <c r="B51" s="253"/>
      <c r="C51" s="269"/>
      <c r="D51" s="269"/>
      <c r="E51" s="270" t="s">
        <v>177</v>
      </c>
      <c r="F51" s="271"/>
      <c r="G51" s="271"/>
      <c r="H51" s="253"/>
      <c r="I51" s="253"/>
      <c r="J51" s="253"/>
      <c r="K51" s="253"/>
      <c r="L51" s="253"/>
      <c r="M51" s="253"/>
      <c r="N51" s="253"/>
      <c r="O51" s="253"/>
      <c r="P51" s="253"/>
    </row>
    <row r="52" spans="1:16" s="307" customFormat="1">
      <c r="A52" s="253" t="s">
        <v>178</v>
      </c>
      <c r="B52" s="253"/>
      <c r="C52" s="269"/>
      <c r="D52" s="269"/>
      <c r="E52" s="269" t="s">
        <v>179</v>
      </c>
      <c r="F52" s="271"/>
      <c r="G52" s="271"/>
      <c r="H52" s="253"/>
      <c r="I52" s="253"/>
      <c r="J52" s="253"/>
      <c r="K52" s="253"/>
      <c r="L52" s="253"/>
      <c r="M52" s="253"/>
      <c r="N52" s="253"/>
      <c r="O52" s="253"/>
      <c r="P52" s="253"/>
    </row>
    <row r="53" spans="1:16" s="307" customFormat="1">
      <c r="A53" s="253"/>
      <c r="B53" s="253"/>
      <c r="C53" s="269"/>
      <c r="D53" s="269"/>
      <c r="E53" s="269"/>
      <c r="F53" s="271"/>
      <c r="G53" s="271"/>
      <c r="H53" s="253"/>
      <c r="I53" s="253"/>
      <c r="J53" s="253"/>
      <c r="K53" s="253"/>
      <c r="L53" s="253"/>
      <c r="M53" s="253"/>
      <c r="N53" s="253"/>
      <c r="O53" s="253"/>
      <c r="P53" s="253"/>
    </row>
    <row r="54" spans="1:16" s="307" customFormat="1">
      <c r="A54" s="253"/>
      <c r="B54" s="253"/>
      <c r="C54" s="269"/>
      <c r="D54" s="269"/>
      <c r="E54" s="269"/>
      <c r="F54" s="271"/>
      <c r="G54" s="271"/>
      <c r="H54" s="253"/>
      <c r="I54" s="253"/>
      <c r="J54" s="253"/>
      <c r="K54" s="253"/>
      <c r="L54" s="253"/>
      <c r="M54" s="253"/>
      <c r="N54" s="253"/>
      <c r="O54" s="253"/>
      <c r="P54" s="253"/>
    </row>
    <row r="55" spans="1:16" s="307" customFormat="1">
      <c r="A55" s="253"/>
      <c r="B55" s="253"/>
      <c r="C55" s="269"/>
      <c r="D55" s="269"/>
      <c r="E55" s="269"/>
      <c r="F55" s="271"/>
      <c r="G55" s="271"/>
      <c r="H55" s="253"/>
      <c r="I55" s="253"/>
      <c r="J55" s="253"/>
      <c r="K55" s="253"/>
      <c r="L55" s="253"/>
      <c r="M55" s="253"/>
      <c r="N55" s="253"/>
      <c r="O55" s="253"/>
      <c r="P55" s="253"/>
    </row>
    <row r="56" spans="1:16" s="307" customFormat="1">
      <c r="A56" s="253"/>
      <c r="B56" s="253"/>
      <c r="C56" s="269"/>
      <c r="D56" s="269"/>
      <c r="E56" s="269"/>
      <c r="F56" s="271"/>
      <c r="G56" s="271"/>
      <c r="H56" s="253"/>
      <c r="I56" s="253"/>
      <c r="J56" s="253"/>
      <c r="K56" s="253"/>
      <c r="L56" s="253"/>
      <c r="M56" s="253"/>
      <c r="N56" s="253"/>
      <c r="O56" s="253"/>
      <c r="P56" s="253"/>
    </row>
    <row r="57" spans="1:16" s="307" customFormat="1">
      <c r="A57" s="253"/>
      <c r="B57" s="253"/>
      <c r="C57" s="269"/>
      <c r="D57" s="269"/>
      <c r="E57" s="269"/>
      <c r="F57" s="271"/>
      <c r="G57" s="271"/>
      <c r="H57" s="253"/>
      <c r="I57" s="253"/>
      <c r="J57" s="253"/>
      <c r="K57" s="253"/>
      <c r="L57" s="253"/>
      <c r="M57" s="253"/>
      <c r="N57" s="253"/>
      <c r="O57" s="253"/>
      <c r="P57" s="253"/>
    </row>
    <row r="58" spans="1:16" s="307" customFormat="1">
      <c r="A58" s="253"/>
      <c r="B58" s="253"/>
      <c r="C58" s="269"/>
      <c r="D58" s="269"/>
      <c r="E58" s="269"/>
      <c r="F58" s="271"/>
      <c r="G58" s="271"/>
      <c r="H58" s="253"/>
      <c r="I58" s="253"/>
      <c r="J58" s="253"/>
      <c r="K58" s="253"/>
      <c r="L58" s="253"/>
      <c r="M58" s="253"/>
      <c r="N58" s="253"/>
      <c r="O58" s="253"/>
      <c r="P58" s="253"/>
    </row>
    <row r="59" spans="1:16" s="307" customFormat="1">
      <c r="A59" s="272"/>
      <c r="B59" s="272"/>
      <c r="C59" s="269"/>
      <c r="D59" s="269"/>
      <c r="E59" s="273"/>
      <c r="F59" s="274"/>
      <c r="G59" s="271"/>
      <c r="H59" s="253"/>
      <c r="I59" s="253"/>
      <c r="J59" s="253"/>
      <c r="K59" s="253"/>
      <c r="L59" s="253"/>
      <c r="M59" s="253"/>
      <c r="N59" s="253"/>
      <c r="O59" s="253"/>
      <c r="P59" s="253"/>
    </row>
    <row r="60" spans="1:16" s="307" customFormat="1">
      <c r="A60" s="268" t="s">
        <v>239</v>
      </c>
      <c r="B60" s="253"/>
      <c r="C60" s="269"/>
      <c r="D60" s="269"/>
      <c r="E60" s="270" t="s">
        <v>450</v>
      </c>
      <c r="F60" s="271"/>
      <c r="G60" s="271"/>
      <c r="H60" s="253"/>
      <c r="I60" s="253"/>
      <c r="J60" s="253"/>
      <c r="K60" s="253"/>
      <c r="L60" s="253"/>
      <c r="M60" s="253"/>
      <c r="N60" s="253"/>
      <c r="O60" s="253"/>
      <c r="P60" s="253"/>
    </row>
    <row r="61" spans="1:16" s="307" customFormat="1">
      <c r="A61" s="268" t="s">
        <v>603</v>
      </c>
      <c r="B61" s="253"/>
      <c r="C61" s="269"/>
      <c r="D61" s="269"/>
      <c r="E61" s="270"/>
      <c r="F61" s="271"/>
      <c r="G61" s="271"/>
      <c r="H61" s="253"/>
      <c r="I61" s="253"/>
      <c r="J61" s="253"/>
      <c r="K61" s="253"/>
      <c r="L61" s="253"/>
      <c r="M61" s="253"/>
      <c r="N61" s="253"/>
      <c r="O61" s="253"/>
      <c r="P61" s="253"/>
    </row>
    <row r="62" spans="1:16" s="307" customFormat="1">
      <c r="A62" s="253" t="s">
        <v>240</v>
      </c>
      <c r="B62" s="253"/>
      <c r="C62" s="269"/>
      <c r="D62" s="269"/>
      <c r="E62" s="269"/>
      <c r="F62" s="271"/>
      <c r="G62" s="271"/>
      <c r="H62" s="253"/>
      <c r="I62" s="253"/>
      <c r="J62" s="253"/>
      <c r="K62" s="253"/>
      <c r="L62" s="253"/>
      <c r="M62" s="253"/>
      <c r="N62" s="253"/>
      <c r="O62" s="253"/>
      <c r="P62" s="253"/>
    </row>
    <row r="63" spans="1:16">
      <c r="A63" s="254"/>
      <c r="B63" s="254"/>
      <c r="D63" s="253"/>
      <c r="E63" s="275"/>
      <c r="F63" s="253"/>
      <c r="G63" s="253"/>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3" zoomScale="90" zoomScaleNormal="100" zoomScaleSheetLayoutView="90" workbookViewId="0">
      <selection activeCell="D33" sqref="D33"/>
    </sheetView>
  </sheetViews>
  <sheetFormatPr defaultColWidth="9.140625" defaultRowHeight="12.75"/>
  <cols>
    <col min="1" max="1" width="56" style="1" customWidth="1"/>
    <col min="2" max="2" width="10.28515625" style="1" customWidth="1"/>
    <col min="3" max="3" width="13.42578125" style="1" customWidth="1"/>
    <col min="4" max="4" width="29.85546875" style="1" customWidth="1"/>
    <col min="5" max="5" width="31.28515625" style="1" customWidth="1"/>
    <col min="6" max="6" width="24.5703125" style="1" customWidth="1"/>
    <col min="7" max="7" width="32.5703125" style="1" customWidth="1"/>
    <col min="8" max="8" width="6" style="1" customWidth="1"/>
    <col min="9" max="10" width="23.85546875" style="1" bestFit="1" customWidth="1"/>
    <col min="11" max="11" width="13.5703125" style="1" bestFit="1" customWidth="1"/>
    <col min="12" max="16384" width="9.140625" style="1"/>
  </cols>
  <sheetData>
    <row r="1" spans="1:9" ht="27" customHeight="1">
      <c r="A1" s="453" t="s">
        <v>236</v>
      </c>
      <c r="B1" s="453"/>
      <c r="C1" s="453"/>
      <c r="D1" s="453"/>
      <c r="E1" s="453"/>
    </row>
    <row r="2" spans="1:9" ht="35.25" customHeight="1">
      <c r="A2" s="454" t="s">
        <v>171</v>
      </c>
      <c r="B2" s="454"/>
      <c r="C2" s="454"/>
      <c r="D2" s="454"/>
      <c r="E2" s="454"/>
    </row>
    <row r="3" spans="1:9">
      <c r="A3" s="455" t="s">
        <v>180</v>
      </c>
      <c r="B3" s="455"/>
      <c r="C3" s="455"/>
      <c r="D3" s="455"/>
      <c r="E3" s="455"/>
    </row>
    <row r="4" spans="1:9" ht="19.5" customHeight="1">
      <c r="A4" s="455"/>
      <c r="B4" s="455"/>
      <c r="C4" s="455"/>
      <c r="D4" s="455"/>
      <c r="E4" s="455"/>
    </row>
    <row r="5" spans="1:9">
      <c r="A5" s="456" t="str">
        <f>'ngay thang'!B10</f>
        <v>Tháng 1 năm 2023/Jan 2023</v>
      </c>
      <c r="B5" s="456"/>
      <c r="C5" s="456"/>
      <c r="D5" s="456"/>
      <c r="E5" s="456"/>
    </row>
    <row r="6" spans="1:9">
      <c r="A6" s="393"/>
      <c r="B6" s="393"/>
      <c r="C6" s="393"/>
      <c r="D6" s="393"/>
      <c r="E6" s="393"/>
    </row>
    <row r="7" spans="1:9" ht="30" customHeight="1">
      <c r="A7" s="394" t="s">
        <v>245</v>
      </c>
      <c r="B7" s="451" t="s">
        <v>449</v>
      </c>
      <c r="C7" s="451"/>
      <c r="D7" s="451"/>
      <c r="E7" s="451"/>
    </row>
    <row r="8" spans="1:9" ht="30" customHeight="1">
      <c r="A8" s="391" t="s">
        <v>244</v>
      </c>
      <c r="B8" s="452" t="s">
        <v>246</v>
      </c>
      <c r="C8" s="452"/>
      <c r="D8" s="452"/>
      <c r="E8" s="452"/>
    </row>
    <row r="9" spans="1:9" ht="30" customHeight="1">
      <c r="A9" s="394" t="s">
        <v>247</v>
      </c>
      <c r="B9" s="451" t="s">
        <v>617</v>
      </c>
      <c r="C9" s="451"/>
      <c r="D9" s="451"/>
      <c r="E9" s="451"/>
    </row>
    <row r="10" spans="1:9" ht="30" customHeight="1">
      <c r="A10" s="391" t="s">
        <v>248</v>
      </c>
      <c r="B10" s="452" t="str">
        <f>'ngay thang'!B14</f>
        <v>Ngày 02 tháng 02 năm 2023
02 Feb 2023</v>
      </c>
      <c r="C10" s="452"/>
      <c r="D10" s="452"/>
      <c r="E10" s="452"/>
    </row>
    <row r="12" spans="1:9" ht="41.25" customHeight="1">
      <c r="A12" s="206" t="s">
        <v>173</v>
      </c>
      <c r="B12" s="206" t="s">
        <v>174</v>
      </c>
      <c r="C12" s="213" t="s">
        <v>175</v>
      </c>
      <c r="D12" s="213" t="str">
        <f>'ngay thang'!B16</f>
        <v>KỲ BÁO CÁO/ THIS PERIOD
31/01/2023</v>
      </c>
      <c r="E12" s="213" t="str">
        <f>'ngay thang'!C16</f>
        <v>KỲ TRƯỚC/ LAST PERIOD
31/12/2022</v>
      </c>
    </row>
    <row r="13" spans="1:9" ht="25.5">
      <c r="A13" s="276" t="s">
        <v>325</v>
      </c>
      <c r="B13" s="279" t="s">
        <v>46</v>
      </c>
      <c r="C13" s="277"/>
      <c r="D13" s="210"/>
      <c r="E13" s="278"/>
    </row>
    <row r="14" spans="1:9" ht="25.5">
      <c r="A14" s="276" t="s">
        <v>326</v>
      </c>
      <c r="B14" s="279" t="s">
        <v>0</v>
      </c>
      <c r="C14" s="280"/>
      <c r="D14" s="278">
        <v>7004071569</v>
      </c>
      <c r="E14" s="278">
        <v>17941586731</v>
      </c>
      <c r="F14" s="214"/>
      <c r="G14" s="214"/>
      <c r="H14" s="214"/>
      <c r="I14" s="214"/>
    </row>
    <row r="15" spans="1:9" ht="25.5">
      <c r="A15" s="281" t="s">
        <v>327</v>
      </c>
      <c r="B15" s="282" t="s">
        <v>47</v>
      </c>
      <c r="C15" s="203"/>
      <c r="D15" s="210">
        <v>1004071569</v>
      </c>
      <c r="E15" s="210">
        <v>14941586731</v>
      </c>
      <c r="F15" s="214"/>
      <c r="G15" s="214"/>
      <c r="H15" s="214"/>
      <c r="I15" s="214"/>
    </row>
    <row r="16" spans="1:9" ht="25.5">
      <c r="A16" s="281" t="s">
        <v>328</v>
      </c>
      <c r="B16" s="282" t="s">
        <v>48</v>
      </c>
      <c r="C16" s="203"/>
      <c r="D16" s="210">
        <v>6000000000</v>
      </c>
      <c r="E16" s="210">
        <v>3000000000</v>
      </c>
      <c r="F16" s="214"/>
      <c r="G16" s="214"/>
      <c r="H16" s="214"/>
      <c r="I16" s="214"/>
    </row>
    <row r="17" spans="1:9" ht="25.5">
      <c r="A17" s="276" t="s">
        <v>329</v>
      </c>
      <c r="B17" s="279" t="s">
        <v>1</v>
      </c>
      <c r="C17" s="204"/>
      <c r="D17" s="283">
        <v>47355708550</v>
      </c>
      <c r="E17" s="283">
        <v>34518547200</v>
      </c>
      <c r="F17" s="214"/>
      <c r="G17" s="214"/>
      <c r="H17" s="214"/>
      <c r="I17" s="214"/>
    </row>
    <row r="18" spans="1:9" ht="25.5">
      <c r="A18" s="281" t="s">
        <v>330</v>
      </c>
      <c r="B18" s="282" t="s">
        <v>2</v>
      </c>
      <c r="C18" s="203"/>
      <c r="D18" s="210">
        <v>47355708550</v>
      </c>
      <c r="E18" s="210">
        <v>34518547200</v>
      </c>
      <c r="F18" s="214"/>
      <c r="G18" s="214"/>
      <c r="H18" s="214"/>
      <c r="I18" s="214"/>
    </row>
    <row r="19" spans="1:9" ht="25.5">
      <c r="A19" s="281" t="s">
        <v>269</v>
      </c>
      <c r="B19" s="282">
        <v>121.1</v>
      </c>
      <c r="C19" s="203"/>
      <c r="D19" s="210">
        <v>40855550000</v>
      </c>
      <c r="E19" s="210">
        <v>21018350000</v>
      </c>
      <c r="F19" s="214"/>
      <c r="G19" s="214"/>
      <c r="H19" s="214"/>
      <c r="I19" s="214"/>
    </row>
    <row r="20" spans="1:9" ht="25.5">
      <c r="A20" s="281" t="s">
        <v>270</v>
      </c>
      <c r="B20" s="282">
        <v>121.2</v>
      </c>
      <c r="C20" s="203"/>
      <c r="D20" s="210">
        <v>1500158550</v>
      </c>
      <c r="E20" s="210">
        <v>8500197200</v>
      </c>
      <c r="F20" s="214"/>
      <c r="G20" s="214"/>
      <c r="H20" s="214"/>
      <c r="I20" s="214"/>
    </row>
    <row r="21" spans="1:9" ht="25.5">
      <c r="A21" s="281" t="s">
        <v>271</v>
      </c>
      <c r="B21" s="282">
        <v>121.3</v>
      </c>
      <c r="C21" s="203"/>
      <c r="D21" s="210"/>
      <c r="E21" s="210"/>
      <c r="F21" s="214"/>
      <c r="G21" s="214"/>
      <c r="H21" s="214"/>
      <c r="I21" s="214"/>
    </row>
    <row r="22" spans="1:9" ht="25.5">
      <c r="A22" s="281" t="s">
        <v>272</v>
      </c>
      <c r="B22" s="282">
        <v>121.4</v>
      </c>
      <c r="C22" s="203"/>
      <c r="D22" s="210">
        <v>5000000000</v>
      </c>
      <c r="E22" s="210">
        <v>5000000000</v>
      </c>
      <c r="F22" s="214"/>
      <c r="G22" s="214"/>
      <c r="H22" s="214"/>
      <c r="I22" s="214"/>
    </row>
    <row r="23" spans="1:9" ht="25.5">
      <c r="A23" s="281" t="s">
        <v>331</v>
      </c>
      <c r="B23" s="282" t="s">
        <v>49</v>
      </c>
      <c r="C23" s="284"/>
      <c r="D23" s="210"/>
      <c r="E23" s="210"/>
      <c r="F23" s="214"/>
      <c r="G23" s="214"/>
      <c r="H23" s="214"/>
      <c r="I23" s="214"/>
    </row>
    <row r="24" spans="1:9" ht="25.5">
      <c r="A24" s="276" t="s">
        <v>332</v>
      </c>
      <c r="B24" s="400" t="s">
        <v>3</v>
      </c>
      <c r="C24" s="280"/>
      <c r="D24" s="283">
        <v>1738358562</v>
      </c>
      <c r="E24" s="283">
        <v>350225616</v>
      </c>
      <c r="F24" s="214"/>
      <c r="G24" s="214"/>
      <c r="H24" s="214"/>
      <c r="I24" s="214"/>
    </row>
    <row r="25" spans="1:9" ht="25.5">
      <c r="A25" s="281" t="s">
        <v>333</v>
      </c>
      <c r="B25" s="282" t="s">
        <v>4</v>
      </c>
      <c r="C25" s="284"/>
      <c r="D25" s="210">
        <v>1513975000</v>
      </c>
      <c r="E25" s="210">
        <v>158590000</v>
      </c>
      <c r="F25" s="214"/>
      <c r="G25" s="214"/>
      <c r="H25" s="214"/>
      <c r="I25" s="214"/>
    </row>
    <row r="26" spans="1:9" ht="25.5">
      <c r="A26" s="281" t="s">
        <v>334</v>
      </c>
      <c r="B26" s="401" t="s">
        <v>249</v>
      </c>
      <c r="C26" s="284"/>
      <c r="D26" s="210"/>
      <c r="E26" s="210"/>
      <c r="F26" s="214"/>
      <c r="G26" s="214"/>
      <c r="H26" s="214"/>
      <c r="I26" s="214"/>
    </row>
    <row r="27" spans="1:9" ht="25.5">
      <c r="A27" s="281" t="s">
        <v>335</v>
      </c>
      <c r="B27" s="282" t="s">
        <v>50</v>
      </c>
      <c r="C27" s="203"/>
      <c r="D27" s="210">
        <v>224383562</v>
      </c>
      <c r="E27" s="210">
        <v>191635616</v>
      </c>
      <c r="F27" s="214"/>
      <c r="G27" s="214"/>
      <c r="H27" s="214"/>
      <c r="I27" s="214"/>
    </row>
    <row r="28" spans="1:9" ht="25.5">
      <c r="A28" s="281" t="s">
        <v>336</v>
      </c>
      <c r="B28" s="282" t="s">
        <v>51</v>
      </c>
      <c r="C28" s="203"/>
      <c r="D28" s="210"/>
      <c r="E28" s="210"/>
      <c r="F28" s="214"/>
      <c r="G28" s="214"/>
      <c r="H28" s="214"/>
      <c r="I28" s="214"/>
    </row>
    <row r="29" spans="1:9" ht="42" customHeight="1">
      <c r="A29" s="281" t="s">
        <v>337</v>
      </c>
      <c r="B29" s="282" t="s">
        <v>250</v>
      </c>
      <c r="C29" s="203"/>
      <c r="D29" s="210"/>
      <c r="E29" s="210"/>
      <c r="F29" s="214"/>
      <c r="G29" s="214"/>
      <c r="H29" s="214"/>
      <c r="I29" s="214"/>
    </row>
    <row r="30" spans="1:9" ht="25.5">
      <c r="A30" s="281" t="s">
        <v>338</v>
      </c>
      <c r="B30" s="282" t="s">
        <v>52</v>
      </c>
      <c r="C30" s="203"/>
      <c r="D30" s="210">
        <v>224383562</v>
      </c>
      <c r="E30" s="210">
        <v>191635616</v>
      </c>
      <c r="F30" s="214"/>
      <c r="G30" s="214"/>
      <c r="H30" s="214"/>
      <c r="I30" s="214"/>
    </row>
    <row r="31" spans="1:9" ht="25.5">
      <c r="A31" s="281" t="s">
        <v>339</v>
      </c>
      <c r="B31" s="282" t="s">
        <v>53</v>
      </c>
      <c r="C31" s="203"/>
      <c r="D31" s="210"/>
      <c r="E31" s="210"/>
      <c r="F31" s="214"/>
      <c r="G31" s="214"/>
      <c r="H31" s="214"/>
      <c r="I31" s="214"/>
    </row>
    <row r="32" spans="1:9" ht="25.5">
      <c r="A32" s="281" t="s">
        <v>340</v>
      </c>
      <c r="B32" s="282" t="s">
        <v>54</v>
      </c>
      <c r="C32" s="203"/>
      <c r="D32" s="210"/>
      <c r="E32" s="210"/>
      <c r="F32" s="214"/>
      <c r="G32" s="214"/>
      <c r="H32" s="214"/>
      <c r="I32" s="214"/>
    </row>
    <row r="33" spans="1:9" ht="25.5">
      <c r="A33" s="276" t="s">
        <v>341</v>
      </c>
      <c r="B33" s="279" t="s">
        <v>55</v>
      </c>
      <c r="C33" s="204"/>
      <c r="D33" s="285">
        <v>56098138681</v>
      </c>
      <c r="E33" s="285">
        <v>52810359547</v>
      </c>
      <c r="F33" s="214"/>
      <c r="G33" s="214"/>
      <c r="H33" s="214"/>
      <c r="I33" s="214"/>
    </row>
    <row r="34" spans="1:9" ht="25.5">
      <c r="A34" s="276" t="s">
        <v>342</v>
      </c>
      <c r="B34" s="279" t="s">
        <v>56</v>
      </c>
      <c r="C34" s="204"/>
      <c r="D34" s="210"/>
      <c r="E34" s="283"/>
      <c r="F34" s="214"/>
      <c r="G34" s="214"/>
      <c r="H34" s="214"/>
      <c r="I34" s="214"/>
    </row>
    <row r="35" spans="1:9" ht="25.5">
      <c r="A35" s="281" t="s">
        <v>343</v>
      </c>
      <c r="B35" s="282" t="s">
        <v>6</v>
      </c>
      <c r="C35" s="203"/>
      <c r="D35" s="210"/>
      <c r="E35" s="210"/>
      <c r="F35" s="214"/>
      <c r="G35" s="214"/>
      <c r="H35" s="214"/>
      <c r="I35" s="214"/>
    </row>
    <row r="36" spans="1:9" ht="25.5">
      <c r="A36" s="281" t="s">
        <v>344</v>
      </c>
      <c r="B36" s="282" t="s">
        <v>7</v>
      </c>
      <c r="C36" s="203"/>
      <c r="D36" s="210"/>
      <c r="E36" s="210">
        <v>1040850000</v>
      </c>
      <c r="F36" s="214"/>
      <c r="G36" s="214"/>
      <c r="H36" s="214"/>
      <c r="I36" s="214"/>
    </row>
    <row r="37" spans="1:9" ht="51">
      <c r="A37" s="281" t="s">
        <v>345</v>
      </c>
      <c r="B37" s="282" t="s">
        <v>57</v>
      </c>
      <c r="C37" s="203"/>
      <c r="D37" s="210">
        <v>1803915</v>
      </c>
      <c r="E37" s="210">
        <v>926216</v>
      </c>
      <c r="F37" s="214"/>
      <c r="G37" s="214"/>
      <c r="H37" s="214"/>
      <c r="I37" s="214"/>
    </row>
    <row r="38" spans="1:9" ht="25.5">
      <c r="A38" s="281" t="s">
        <v>346</v>
      </c>
      <c r="B38" s="282" t="s">
        <v>8</v>
      </c>
      <c r="C38" s="203"/>
      <c r="D38" s="210">
        <v>178183</v>
      </c>
      <c r="E38" s="207">
        <v>77893</v>
      </c>
      <c r="F38" s="214"/>
      <c r="G38" s="214"/>
      <c r="H38" s="214"/>
      <c r="I38" s="214"/>
    </row>
    <row r="39" spans="1:9" ht="25.5">
      <c r="A39" s="281" t="s">
        <v>347</v>
      </c>
      <c r="B39" s="282" t="s">
        <v>9</v>
      </c>
      <c r="C39" s="203"/>
      <c r="D39" s="210"/>
      <c r="E39" s="210"/>
      <c r="F39" s="214"/>
      <c r="G39" s="214"/>
      <c r="H39" s="214"/>
      <c r="I39" s="214"/>
    </row>
    <row r="40" spans="1:9" ht="25.5">
      <c r="A40" s="281" t="s">
        <v>348</v>
      </c>
      <c r="B40" s="282" t="s">
        <v>58</v>
      </c>
      <c r="C40" s="203"/>
      <c r="D40" s="210">
        <v>72514685</v>
      </c>
      <c r="E40" s="210">
        <v>101611695</v>
      </c>
      <c r="F40" s="214"/>
      <c r="G40" s="214"/>
      <c r="H40" s="214"/>
      <c r="I40" s="214"/>
    </row>
    <row r="41" spans="1:9" ht="25.5">
      <c r="A41" s="281" t="s">
        <v>349</v>
      </c>
      <c r="B41" s="282" t="s">
        <v>59</v>
      </c>
      <c r="C41" s="203"/>
      <c r="D41" s="210">
        <v>13502826</v>
      </c>
      <c r="E41" s="210">
        <v>5404000</v>
      </c>
      <c r="F41" s="214"/>
      <c r="G41" s="214"/>
      <c r="H41" s="214"/>
      <c r="I41" s="214"/>
    </row>
    <row r="42" spans="1:9" ht="25.5">
      <c r="A42" s="281" t="s">
        <v>350</v>
      </c>
      <c r="B42" s="282" t="s">
        <v>10</v>
      </c>
      <c r="C42" s="203"/>
      <c r="D42" s="210">
        <v>51790897</v>
      </c>
      <c r="E42" s="210">
        <v>3497609</v>
      </c>
      <c r="F42" s="214"/>
      <c r="G42" s="214"/>
      <c r="H42" s="214"/>
      <c r="I42" s="214"/>
    </row>
    <row r="43" spans="1:9" ht="25.5">
      <c r="A43" s="281" t="s">
        <v>351</v>
      </c>
      <c r="B43" s="282" t="s">
        <v>60</v>
      </c>
      <c r="C43" s="203"/>
      <c r="D43" s="210">
        <v>110826665</v>
      </c>
      <c r="E43" s="210">
        <v>109124063</v>
      </c>
      <c r="F43" s="214"/>
      <c r="G43" s="214"/>
      <c r="H43" s="214"/>
      <c r="I43" s="214"/>
    </row>
    <row r="44" spans="1:9" ht="25.5">
      <c r="A44" s="281" t="s">
        <v>352</v>
      </c>
      <c r="B44" s="282" t="s">
        <v>61</v>
      </c>
      <c r="C44" s="203"/>
      <c r="D44" s="210"/>
      <c r="E44" s="210"/>
      <c r="F44" s="214"/>
      <c r="G44" s="214"/>
      <c r="H44" s="214"/>
      <c r="I44" s="214"/>
    </row>
    <row r="45" spans="1:9" ht="25.5">
      <c r="A45" s="276" t="s">
        <v>353</v>
      </c>
      <c r="B45" s="279" t="s">
        <v>5</v>
      </c>
      <c r="C45" s="204"/>
      <c r="D45" s="283">
        <v>250617171</v>
      </c>
      <c r="E45" s="283">
        <v>1261491476</v>
      </c>
      <c r="F45" s="214"/>
      <c r="G45" s="214"/>
      <c r="H45" s="214"/>
      <c r="I45" s="214"/>
    </row>
    <row r="46" spans="1:9" ht="38.25">
      <c r="A46" s="276" t="s">
        <v>354</v>
      </c>
      <c r="B46" s="279" t="s">
        <v>11</v>
      </c>
      <c r="C46" s="204"/>
      <c r="D46" s="283">
        <v>55847521510</v>
      </c>
      <c r="E46" s="283">
        <v>51548868071</v>
      </c>
      <c r="F46" s="214"/>
      <c r="G46" s="214"/>
      <c r="H46" s="214"/>
      <c r="I46" s="214"/>
    </row>
    <row r="47" spans="1:9" ht="25.5">
      <c r="A47" s="281" t="s">
        <v>355</v>
      </c>
      <c r="B47" s="282" t="s">
        <v>12</v>
      </c>
      <c r="C47" s="203"/>
      <c r="D47" s="210">
        <v>53579581900</v>
      </c>
      <c r="E47" s="210">
        <v>53459353000</v>
      </c>
      <c r="F47" s="214"/>
      <c r="G47" s="214"/>
      <c r="H47" s="214"/>
      <c r="I47" s="214"/>
    </row>
    <row r="48" spans="1:9" ht="25.5">
      <c r="A48" s="281" t="s">
        <v>356</v>
      </c>
      <c r="B48" s="282" t="s">
        <v>13</v>
      </c>
      <c r="C48" s="203"/>
      <c r="D48" s="210">
        <v>54834300500</v>
      </c>
      <c r="E48" s="210">
        <v>54534635200</v>
      </c>
      <c r="F48" s="214"/>
      <c r="G48" s="214"/>
      <c r="H48" s="214"/>
      <c r="I48" s="214"/>
    </row>
    <row r="49" spans="1:9" ht="25.5">
      <c r="A49" s="281" t="s">
        <v>357</v>
      </c>
      <c r="B49" s="282" t="s">
        <v>62</v>
      </c>
      <c r="C49" s="203"/>
      <c r="D49" s="210">
        <v>-1254718600</v>
      </c>
      <c r="E49" s="210">
        <v>-1075282200</v>
      </c>
      <c r="F49" s="214"/>
      <c r="G49" s="214"/>
      <c r="H49" s="214"/>
      <c r="I49" s="214"/>
    </row>
    <row r="50" spans="1:9" ht="25.5">
      <c r="A50" s="281" t="s">
        <v>358</v>
      </c>
      <c r="B50" s="282" t="s">
        <v>63</v>
      </c>
      <c r="C50" s="203"/>
      <c r="D50" s="210">
        <v>-74998096</v>
      </c>
      <c r="E50" s="210">
        <v>-80160808</v>
      </c>
      <c r="F50" s="214"/>
      <c r="G50" s="214"/>
      <c r="H50" s="214"/>
      <c r="I50" s="214"/>
    </row>
    <row r="51" spans="1:9" ht="25.5">
      <c r="A51" s="281" t="s">
        <v>359</v>
      </c>
      <c r="B51" s="282" t="s">
        <v>14</v>
      </c>
      <c r="C51" s="203"/>
      <c r="D51" s="210">
        <v>2342937706</v>
      </c>
      <c r="E51" s="210">
        <v>-1830324121</v>
      </c>
      <c r="F51" s="214"/>
      <c r="G51" s="214"/>
      <c r="H51" s="214"/>
      <c r="I51" s="214"/>
    </row>
    <row r="52" spans="1:9" ht="38.25">
      <c r="A52" s="276" t="s">
        <v>360</v>
      </c>
      <c r="B52" s="279" t="s">
        <v>15</v>
      </c>
      <c r="C52" s="204"/>
      <c r="D52" s="286">
        <v>10423.280000000001</v>
      </c>
      <c r="E52" s="286">
        <v>9642.6200000000008</v>
      </c>
      <c r="F52" s="214"/>
      <c r="G52" s="214"/>
      <c r="H52" s="214"/>
      <c r="I52" s="214"/>
    </row>
    <row r="53" spans="1:9" ht="25.5">
      <c r="A53" s="276" t="s">
        <v>361</v>
      </c>
      <c r="B53" s="279" t="s">
        <v>64</v>
      </c>
      <c r="C53" s="204"/>
      <c r="D53" s="210"/>
      <c r="E53" s="286"/>
      <c r="F53" s="214"/>
      <c r="G53" s="214"/>
      <c r="H53" s="214"/>
      <c r="I53" s="214"/>
    </row>
    <row r="54" spans="1:9" ht="28.5" customHeight="1">
      <c r="A54" s="281" t="s">
        <v>362</v>
      </c>
      <c r="B54" s="282" t="s">
        <v>65</v>
      </c>
      <c r="C54" s="203"/>
      <c r="D54" s="210"/>
      <c r="E54" s="287"/>
      <c r="F54" s="214"/>
      <c r="G54" s="214"/>
      <c r="H54" s="214"/>
      <c r="I54" s="214"/>
    </row>
    <row r="55" spans="1:9" ht="38.25">
      <c r="A55" s="281" t="s">
        <v>363</v>
      </c>
      <c r="B55" s="282" t="s">
        <v>66</v>
      </c>
      <c r="C55" s="203"/>
      <c r="D55" s="210"/>
      <c r="E55" s="287"/>
      <c r="F55" s="214"/>
      <c r="G55" s="214"/>
      <c r="H55" s="214"/>
      <c r="I55" s="214"/>
    </row>
    <row r="56" spans="1:9" ht="29.25" customHeight="1">
      <c r="A56" s="276" t="s">
        <v>364</v>
      </c>
      <c r="B56" s="279" t="s">
        <v>67</v>
      </c>
      <c r="C56" s="204"/>
      <c r="D56" s="210"/>
      <c r="E56" s="286"/>
      <c r="F56" s="214"/>
      <c r="G56" s="214"/>
      <c r="H56" s="214"/>
      <c r="I56" s="214"/>
    </row>
    <row r="57" spans="1:9" ht="25.5">
      <c r="A57" s="281" t="s">
        <v>365</v>
      </c>
      <c r="B57" s="282" t="s">
        <v>68</v>
      </c>
      <c r="C57" s="203"/>
      <c r="D57" s="210"/>
      <c r="E57" s="287"/>
      <c r="F57" s="214"/>
      <c r="G57" s="214"/>
      <c r="H57" s="214"/>
      <c r="I57" s="214"/>
    </row>
    <row r="58" spans="1:9" ht="25.5">
      <c r="A58" s="281" t="s">
        <v>366</v>
      </c>
      <c r="B58" s="282" t="s">
        <v>69</v>
      </c>
      <c r="C58" s="203"/>
      <c r="D58" s="210"/>
      <c r="E58" s="287"/>
      <c r="F58" s="214"/>
      <c r="G58" s="214"/>
      <c r="H58" s="214"/>
      <c r="I58" s="214"/>
    </row>
    <row r="59" spans="1:9" ht="25.5">
      <c r="A59" s="281" t="s">
        <v>367</v>
      </c>
      <c r="B59" s="282" t="s">
        <v>70</v>
      </c>
      <c r="C59" s="203"/>
      <c r="D59" s="210"/>
      <c r="E59" s="287"/>
      <c r="F59" s="214"/>
      <c r="G59" s="214"/>
      <c r="H59" s="214"/>
      <c r="I59" s="214"/>
    </row>
    <row r="60" spans="1:9" ht="25.5">
      <c r="A60" s="281" t="s">
        <v>368</v>
      </c>
      <c r="B60" s="282" t="s">
        <v>71</v>
      </c>
      <c r="C60" s="203"/>
      <c r="D60" s="288">
        <v>5357958.1900000004</v>
      </c>
      <c r="E60" s="288">
        <v>5345935.3</v>
      </c>
      <c r="F60" s="214"/>
      <c r="G60" s="214"/>
      <c r="H60" s="214"/>
      <c r="I60" s="214"/>
    </row>
    <row r="61" spans="1:9">
      <c r="A61" s="215"/>
      <c r="B61" s="216"/>
      <c r="C61" s="206"/>
      <c r="D61" s="217"/>
      <c r="E61" s="217"/>
    </row>
    <row r="62" spans="1:9">
      <c r="A62" s="218"/>
      <c r="B62" s="392"/>
      <c r="C62" s="392"/>
      <c r="D62" s="219"/>
      <c r="E62" s="219"/>
    </row>
    <row r="63" spans="1:9">
      <c r="A63" s="19" t="s">
        <v>176</v>
      </c>
      <c r="C63" s="20"/>
      <c r="D63" s="21" t="s">
        <v>177</v>
      </c>
      <c r="E63" s="21"/>
    </row>
    <row r="64" spans="1:9">
      <c r="A64" s="29" t="s">
        <v>178</v>
      </c>
      <c r="C64" s="20"/>
      <c r="D64" s="220" t="s">
        <v>179</v>
      </c>
      <c r="E64" s="220"/>
    </row>
    <row r="65" spans="1:5">
      <c r="C65" s="20"/>
      <c r="D65" s="20"/>
      <c r="E65" s="20"/>
    </row>
    <row r="66" spans="1:5">
      <c r="C66" s="20"/>
      <c r="D66" s="20"/>
      <c r="E66" s="20"/>
    </row>
    <row r="67" spans="1:5">
      <c r="C67" s="20"/>
      <c r="D67" s="20"/>
      <c r="E67" s="20"/>
    </row>
    <row r="68" spans="1:5">
      <c r="C68" s="20"/>
      <c r="D68" s="20"/>
      <c r="E68" s="20"/>
    </row>
    <row r="69" spans="1:5">
      <c r="C69" s="20"/>
      <c r="D69" s="20"/>
      <c r="E69" s="20"/>
    </row>
    <row r="70" spans="1:5">
      <c r="C70" s="20"/>
      <c r="D70" s="20"/>
      <c r="E70" s="20"/>
    </row>
    <row r="71" spans="1:5">
      <c r="A71" s="22"/>
      <c r="B71" s="22"/>
      <c r="C71" s="20"/>
      <c r="D71" s="23"/>
      <c r="E71" s="23"/>
    </row>
    <row r="72" spans="1:5">
      <c r="A72" s="19" t="s">
        <v>239</v>
      </c>
      <c r="C72" s="20"/>
      <c r="D72" s="113" t="s">
        <v>450</v>
      </c>
      <c r="E72" s="21"/>
    </row>
    <row r="73" spans="1:5">
      <c r="A73" s="19" t="s">
        <v>603</v>
      </c>
      <c r="C73" s="20"/>
      <c r="D73" s="21"/>
      <c r="E73" s="21"/>
    </row>
    <row r="74" spans="1:5">
      <c r="A74" s="1" t="s">
        <v>240</v>
      </c>
      <c r="C74" s="20"/>
      <c r="D74" s="20"/>
      <c r="E74" s="20"/>
    </row>
    <row r="75" spans="1:5">
      <c r="A75" s="205"/>
      <c r="B75" s="205"/>
      <c r="E75" s="212"/>
    </row>
    <row r="76" spans="1:5">
      <c r="A76" s="205"/>
      <c r="B76" s="205"/>
      <c r="E76" s="212"/>
    </row>
    <row r="77" spans="1:5">
      <c r="A77" s="450"/>
      <c r="B77" s="450"/>
      <c r="C77" s="205"/>
      <c r="D77" s="450"/>
      <c r="E77" s="450"/>
    </row>
    <row r="78" spans="1:5">
      <c r="A78" s="448"/>
      <c r="B78" s="448"/>
      <c r="C78" s="19"/>
      <c r="D78" s="448"/>
      <c r="E78" s="448"/>
    </row>
    <row r="79" spans="1:5" ht="13.15" customHeight="1">
      <c r="A79" s="449"/>
      <c r="B79" s="449"/>
      <c r="C79" s="221"/>
      <c r="D79" s="447"/>
      <c r="E79" s="447"/>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view="pageBreakPreview" topLeftCell="A55" zoomScaleNormal="100" zoomScaleSheetLayoutView="100" workbookViewId="0">
      <selection activeCell="E44" sqref="E44"/>
    </sheetView>
  </sheetViews>
  <sheetFormatPr defaultColWidth="9.140625" defaultRowHeight="12.75"/>
  <cols>
    <col min="1" max="1" width="9.28515625" style="26" bestFit="1" customWidth="1"/>
    <col min="2" max="2" width="50" style="26" customWidth="1"/>
    <col min="3" max="3" width="13.5703125" style="26" customWidth="1"/>
    <col min="4" max="4" width="22.5703125" style="403" customWidth="1"/>
    <col min="5" max="5" width="22" style="403" customWidth="1"/>
    <col min="6" max="6" width="23.5703125" style="405" customWidth="1"/>
    <col min="7" max="7" width="21.5703125" style="27" customWidth="1"/>
    <col min="8" max="8" width="18" style="26" hidden="1" customWidth="1"/>
    <col min="9" max="9" width="18.85546875" style="26" hidden="1" customWidth="1"/>
    <col min="10" max="10" width="0" style="26" hidden="1" customWidth="1"/>
    <col min="11" max="11" width="31.42578125" style="402" customWidth="1"/>
    <col min="12" max="13" width="18" style="402" bestFit="1" customWidth="1"/>
    <col min="14" max="14" width="18.140625" style="402" bestFit="1" customWidth="1"/>
    <col min="15" max="15" width="18" style="402" bestFit="1" customWidth="1"/>
    <col min="16" max="17" width="9.140625" style="402"/>
    <col min="18" max="18" width="15" style="402" bestFit="1" customWidth="1"/>
    <col min="19" max="20" width="9.140625" style="402"/>
    <col min="21" max="21" width="16.140625" style="402" bestFit="1" customWidth="1"/>
    <col min="22" max="22" width="13.5703125" style="402" bestFit="1" customWidth="1"/>
    <col min="23" max="23" width="14.140625" style="402" bestFit="1" customWidth="1"/>
    <col min="24" max="16384" width="9.140625" style="26"/>
  </cols>
  <sheetData>
    <row r="1" spans="1:23" ht="23.25" customHeight="1">
      <c r="A1" s="453" t="s">
        <v>513</v>
      </c>
      <c r="B1" s="453"/>
      <c r="C1" s="453"/>
      <c r="D1" s="453"/>
      <c r="E1" s="453"/>
      <c r="F1" s="453"/>
    </row>
    <row r="2" spans="1:23" ht="25.5" customHeight="1">
      <c r="A2" s="454" t="s">
        <v>514</v>
      </c>
      <c r="B2" s="454"/>
      <c r="C2" s="454"/>
      <c r="D2" s="454"/>
      <c r="E2" s="454"/>
      <c r="F2" s="454"/>
    </row>
    <row r="3" spans="1:23" ht="15" customHeight="1">
      <c r="A3" s="455" t="s">
        <v>264</v>
      </c>
      <c r="B3" s="455"/>
      <c r="C3" s="455"/>
      <c r="D3" s="455"/>
      <c r="E3" s="455"/>
      <c r="F3" s="455"/>
    </row>
    <row r="4" spans="1:23">
      <c r="A4" s="455"/>
      <c r="B4" s="455"/>
      <c r="C4" s="455"/>
      <c r="D4" s="455"/>
      <c r="E4" s="455"/>
      <c r="F4" s="455"/>
    </row>
    <row r="5" spans="1:23">
      <c r="A5" s="456" t="str">
        <f>'ngay thang'!B12</f>
        <v>Tại ngày 31 tháng 1 năm 2023/ As at 31 Jan 2023</v>
      </c>
      <c r="B5" s="456"/>
      <c r="C5" s="456"/>
      <c r="D5" s="456"/>
      <c r="E5" s="456"/>
      <c r="F5" s="456"/>
    </row>
    <row r="6" spans="1:23">
      <c r="A6" s="393"/>
      <c r="B6" s="393"/>
      <c r="C6" s="393"/>
      <c r="D6" s="393"/>
      <c r="E6" s="393"/>
      <c r="F6" s="222"/>
    </row>
    <row r="7" spans="1:23" ht="30" customHeight="1">
      <c r="A7" s="451" t="s">
        <v>247</v>
      </c>
      <c r="B7" s="451"/>
      <c r="C7" s="451" t="s">
        <v>617</v>
      </c>
      <c r="D7" s="451"/>
      <c r="E7" s="451"/>
      <c r="F7" s="451"/>
    </row>
    <row r="8" spans="1:23" ht="30" customHeight="1">
      <c r="A8" s="451" t="s">
        <v>245</v>
      </c>
      <c r="B8" s="451"/>
      <c r="C8" s="451" t="s">
        <v>449</v>
      </c>
      <c r="D8" s="451"/>
      <c r="E8" s="451"/>
      <c r="F8" s="451"/>
    </row>
    <row r="9" spans="1:23" ht="30" customHeight="1">
      <c r="A9" s="452" t="s">
        <v>244</v>
      </c>
      <c r="B9" s="452"/>
      <c r="C9" s="452" t="s">
        <v>246</v>
      </c>
      <c r="D9" s="452"/>
      <c r="E9" s="452"/>
      <c r="F9" s="452"/>
    </row>
    <row r="10" spans="1:23" ht="30" customHeight="1">
      <c r="A10" s="452" t="s">
        <v>248</v>
      </c>
      <c r="B10" s="452"/>
      <c r="C10" s="452" t="str">
        <f>'ngay thang'!B14</f>
        <v>Ngày 02 tháng 02 năm 2023
02 Feb 2023</v>
      </c>
      <c r="D10" s="452"/>
      <c r="E10" s="452"/>
      <c r="F10" s="452"/>
    </row>
    <row r="11" spans="1:23" ht="19.5" customHeight="1">
      <c r="A11" s="391"/>
      <c r="B11" s="391"/>
      <c r="C11" s="391"/>
      <c r="D11" s="391"/>
      <c r="E11" s="391"/>
      <c r="F11" s="391"/>
    </row>
    <row r="12" spans="1:23" ht="21.75" customHeight="1">
      <c r="A12" s="223" t="s">
        <v>265</v>
      </c>
    </row>
    <row r="13" spans="1:23" ht="53.25" customHeight="1">
      <c r="A13" s="31" t="s">
        <v>199</v>
      </c>
      <c r="B13" s="31" t="s">
        <v>200</v>
      </c>
      <c r="C13" s="31" t="s">
        <v>201</v>
      </c>
      <c r="D13" s="213" t="s">
        <v>288</v>
      </c>
      <c r="E13" s="224" t="s">
        <v>289</v>
      </c>
      <c r="F13" s="225" t="s">
        <v>234</v>
      </c>
      <c r="I13" s="406" t="s">
        <v>237</v>
      </c>
      <c r="J13" s="406"/>
    </row>
    <row r="14" spans="1:23" s="1" customFormat="1" ht="25.5">
      <c r="A14" s="226" t="s">
        <v>46</v>
      </c>
      <c r="B14" s="14" t="s">
        <v>251</v>
      </c>
      <c r="C14" s="13" t="s">
        <v>88</v>
      </c>
      <c r="D14" s="227"/>
      <c r="E14" s="228"/>
      <c r="F14" s="229"/>
      <c r="G14" s="27"/>
      <c r="K14" s="402"/>
      <c r="L14" s="402"/>
      <c r="M14" s="402"/>
      <c r="N14" s="402"/>
      <c r="O14" s="402"/>
      <c r="P14" s="402"/>
      <c r="Q14" s="402"/>
      <c r="R14" s="402"/>
      <c r="S14" s="402"/>
      <c r="T14" s="402"/>
      <c r="U14" s="402"/>
      <c r="V14" s="402"/>
      <c r="W14" s="402"/>
    </row>
    <row r="15" spans="1:23" s="1" customFormat="1" ht="25.5">
      <c r="A15" s="226" t="s">
        <v>89</v>
      </c>
      <c r="B15" s="13" t="s">
        <v>369</v>
      </c>
      <c r="C15" s="13" t="s">
        <v>90</v>
      </c>
      <c r="D15" s="230">
        <v>7004071569</v>
      </c>
      <c r="E15" s="230">
        <v>17941586731</v>
      </c>
      <c r="F15" s="232" t="str">
        <f>IFERROR(D15/G15," ")</f>
        <v xml:space="preserve"> </v>
      </c>
      <c r="G15" s="27"/>
      <c r="K15" s="402"/>
      <c r="L15" s="404"/>
      <c r="M15" s="402"/>
      <c r="N15" s="402"/>
      <c r="O15" s="402"/>
      <c r="P15" s="402"/>
      <c r="Q15" s="402"/>
      <c r="R15" s="402"/>
      <c r="S15" s="402"/>
      <c r="T15" s="402"/>
      <c r="U15" s="402"/>
      <c r="V15" s="402"/>
      <c r="W15" s="402"/>
    </row>
    <row r="16" spans="1:23" s="1" customFormat="1" ht="25.5">
      <c r="A16" s="226"/>
      <c r="B16" s="233" t="s">
        <v>515</v>
      </c>
      <c r="C16" s="13" t="s">
        <v>91</v>
      </c>
      <c r="D16" s="230">
        <v>6000000000</v>
      </c>
      <c r="E16" s="230">
        <v>3000000000</v>
      </c>
      <c r="F16" s="232" t="str">
        <f>IFERROR(D16/G16," ")</f>
        <v xml:space="preserve"> </v>
      </c>
      <c r="G16" s="27"/>
      <c r="K16" s="402"/>
      <c r="L16" s="404"/>
      <c r="M16" s="402"/>
      <c r="N16" s="402"/>
      <c r="O16" s="402"/>
      <c r="P16" s="402"/>
      <c r="Q16" s="402"/>
      <c r="R16" s="402"/>
      <c r="S16" s="402"/>
      <c r="T16" s="402"/>
      <c r="U16" s="402"/>
      <c r="V16" s="402"/>
      <c r="W16" s="402"/>
    </row>
    <row r="17" spans="1:23" s="1" customFormat="1" ht="25.5">
      <c r="A17" s="226"/>
      <c r="B17" s="233" t="s">
        <v>370</v>
      </c>
      <c r="C17" s="13" t="s">
        <v>92</v>
      </c>
      <c r="D17" s="230">
        <v>1004071569</v>
      </c>
      <c r="E17" s="230">
        <v>14941586731</v>
      </c>
      <c r="F17" s="232" t="str">
        <f>IFERROR(D17/G17," ")</f>
        <v xml:space="preserve"> </v>
      </c>
      <c r="G17" s="27"/>
      <c r="K17" s="402"/>
      <c r="L17" s="404"/>
      <c r="M17" s="402"/>
      <c r="N17" s="402"/>
      <c r="O17" s="402"/>
      <c r="P17" s="402"/>
      <c r="Q17" s="402"/>
      <c r="R17" s="402"/>
      <c r="S17" s="402"/>
      <c r="T17" s="402"/>
      <c r="U17" s="402"/>
      <c r="V17" s="402"/>
      <c r="W17" s="402"/>
    </row>
    <row r="18" spans="1:23" s="1" customFormat="1" ht="25.5">
      <c r="A18" s="226" t="s">
        <v>93</v>
      </c>
      <c r="B18" s="13" t="s">
        <v>372</v>
      </c>
      <c r="C18" s="13" t="s">
        <v>94</v>
      </c>
      <c r="D18" s="230">
        <v>47355708550</v>
      </c>
      <c r="E18" s="230">
        <v>34518547200</v>
      </c>
      <c r="F18" s="232" t="str">
        <f t="shared" ref="F18:F57" si="0">IFERROR(D18/G18," ")</f>
        <v xml:space="preserve"> </v>
      </c>
      <c r="G18" s="27"/>
      <c r="K18" s="402"/>
      <c r="L18" s="404"/>
      <c r="M18" s="402"/>
      <c r="N18" s="402"/>
      <c r="O18" s="402"/>
      <c r="P18" s="402"/>
      <c r="Q18" s="402"/>
      <c r="R18" s="402"/>
      <c r="S18" s="402"/>
      <c r="T18" s="402"/>
      <c r="U18" s="402"/>
      <c r="V18" s="402"/>
      <c r="W18" s="402"/>
    </row>
    <row r="19" spans="1:23" s="1" customFormat="1" ht="25.5">
      <c r="A19" s="226"/>
      <c r="B19" s="233" t="s">
        <v>373</v>
      </c>
      <c r="C19" s="13" t="s">
        <v>95</v>
      </c>
      <c r="D19" s="231">
        <v>40855550000</v>
      </c>
      <c r="E19" s="231">
        <v>21018350000</v>
      </c>
      <c r="F19" s="232"/>
      <c r="G19" s="27"/>
      <c r="K19" s="402"/>
      <c r="L19" s="404"/>
      <c r="M19" s="402"/>
      <c r="N19" s="402"/>
      <c r="O19" s="402"/>
      <c r="P19" s="402"/>
      <c r="Q19" s="402"/>
      <c r="R19" s="402"/>
      <c r="S19" s="402"/>
      <c r="T19" s="402"/>
      <c r="U19" s="402"/>
      <c r="V19" s="402"/>
      <c r="W19" s="402"/>
    </row>
    <row r="20" spans="1:23" s="1" customFormat="1" ht="25.5">
      <c r="A20" s="226"/>
      <c r="B20" s="233" t="s">
        <v>374</v>
      </c>
      <c r="C20" s="13" t="s">
        <v>96</v>
      </c>
      <c r="D20" s="230">
        <v>1500158550</v>
      </c>
      <c r="E20" s="230">
        <v>8500197200</v>
      </c>
      <c r="F20" s="232" t="str">
        <f t="shared" si="0"/>
        <v xml:space="preserve"> </v>
      </c>
      <c r="G20" s="27"/>
      <c r="K20" s="402"/>
      <c r="L20" s="404"/>
      <c r="M20" s="402"/>
      <c r="N20" s="402"/>
      <c r="O20" s="402"/>
      <c r="P20" s="402"/>
      <c r="Q20" s="402"/>
      <c r="R20" s="402"/>
      <c r="S20" s="402"/>
      <c r="T20" s="402"/>
      <c r="U20" s="402"/>
      <c r="V20" s="402"/>
      <c r="W20" s="402"/>
    </row>
    <row r="21" spans="1:23" s="1" customFormat="1" ht="25.5">
      <c r="A21" s="226"/>
      <c r="B21" s="233" t="s">
        <v>375</v>
      </c>
      <c r="C21" s="13" t="s">
        <v>181</v>
      </c>
      <c r="D21" s="230">
        <v>5000000000</v>
      </c>
      <c r="E21" s="230">
        <v>5000000000</v>
      </c>
      <c r="F21" s="232" t="str">
        <f t="shared" si="0"/>
        <v xml:space="preserve"> </v>
      </c>
      <c r="G21" s="27"/>
      <c r="K21" s="402"/>
      <c r="L21" s="404"/>
      <c r="M21" s="402"/>
      <c r="N21" s="402"/>
      <c r="O21" s="402"/>
      <c r="P21" s="402"/>
      <c r="Q21" s="402"/>
      <c r="R21" s="402"/>
      <c r="S21" s="402"/>
      <c r="T21" s="402"/>
      <c r="U21" s="402"/>
      <c r="V21" s="402"/>
      <c r="W21" s="402"/>
    </row>
    <row r="22" spans="1:23" s="1" customFormat="1" ht="25.5">
      <c r="A22" s="226"/>
      <c r="B22" s="233" t="s">
        <v>273</v>
      </c>
      <c r="C22" s="13" t="s">
        <v>182</v>
      </c>
      <c r="D22" s="231"/>
      <c r="E22" s="231"/>
      <c r="F22" s="232"/>
      <c r="G22" s="27"/>
      <c r="K22" s="402"/>
      <c r="L22" s="404"/>
      <c r="M22" s="402"/>
      <c r="N22" s="402"/>
      <c r="O22" s="402"/>
      <c r="P22" s="402"/>
      <c r="Q22" s="402"/>
      <c r="R22" s="402"/>
      <c r="S22" s="402"/>
      <c r="T22" s="402"/>
      <c r="U22" s="402"/>
      <c r="V22" s="402"/>
      <c r="W22" s="402"/>
    </row>
    <row r="23" spans="1:23" s="1" customFormat="1" ht="25.5">
      <c r="A23" s="226" t="s">
        <v>97</v>
      </c>
      <c r="B23" s="233" t="s">
        <v>544</v>
      </c>
      <c r="C23" s="13"/>
      <c r="D23" s="231"/>
      <c r="E23" s="231"/>
      <c r="F23" s="232"/>
      <c r="G23" s="27"/>
      <c r="K23" s="402"/>
      <c r="L23" s="404"/>
      <c r="M23" s="402"/>
      <c r="N23" s="402"/>
      <c r="O23" s="402"/>
      <c r="P23" s="402"/>
      <c r="Q23" s="402"/>
      <c r="R23" s="402"/>
      <c r="S23" s="402"/>
      <c r="T23" s="402"/>
      <c r="U23" s="402"/>
      <c r="V23" s="402"/>
      <c r="W23" s="402"/>
    </row>
    <row r="24" spans="1:23" s="1" customFormat="1" ht="25.5">
      <c r="A24" s="226" t="s">
        <v>99</v>
      </c>
      <c r="B24" s="13" t="s">
        <v>376</v>
      </c>
      <c r="C24" s="13" t="s">
        <v>98</v>
      </c>
      <c r="D24" s="230">
        <v>72082192</v>
      </c>
      <c r="E24" s="230">
        <v>85046575</v>
      </c>
      <c r="F24" s="232" t="str">
        <f t="shared" si="0"/>
        <v xml:space="preserve"> </v>
      </c>
      <c r="G24" s="27"/>
      <c r="K24" s="402"/>
      <c r="L24" s="404"/>
      <c r="M24" s="402"/>
      <c r="N24" s="402"/>
      <c r="O24" s="402"/>
      <c r="P24" s="402"/>
      <c r="Q24" s="402"/>
      <c r="R24" s="402"/>
      <c r="S24" s="402"/>
      <c r="T24" s="402"/>
      <c r="U24" s="402"/>
      <c r="V24" s="402"/>
      <c r="W24" s="402"/>
    </row>
    <row r="25" spans="1:23" s="1" customFormat="1" ht="25.5">
      <c r="A25" s="226" t="s">
        <v>101</v>
      </c>
      <c r="B25" s="13" t="s">
        <v>377</v>
      </c>
      <c r="C25" s="13" t="s">
        <v>100</v>
      </c>
      <c r="D25" s="230">
        <v>152301370</v>
      </c>
      <c r="E25" s="230">
        <v>106589041</v>
      </c>
      <c r="F25" s="232" t="str">
        <f t="shared" si="0"/>
        <v xml:space="preserve"> </v>
      </c>
      <c r="G25" s="27"/>
      <c r="K25" s="402"/>
      <c r="L25" s="404"/>
      <c r="M25" s="402"/>
      <c r="N25" s="402"/>
      <c r="O25" s="402"/>
      <c r="P25" s="402"/>
      <c r="Q25" s="402"/>
      <c r="R25" s="402"/>
      <c r="S25" s="402"/>
      <c r="T25" s="402"/>
      <c r="U25" s="402"/>
      <c r="V25" s="402"/>
      <c r="W25" s="402"/>
    </row>
    <row r="26" spans="1:23" s="1" customFormat="1" ht="25.5">
      <c r="A26" s="226" t="s">
        <v>103</v>
      </c>
      <c r="B26" s="13" t="s">
        <v>543</v>
      </c>
      <c r="C26" s="13"/>
      <c r="D26" s="231"/>
      <c r="E26" s="231"/>
      <c r="F26" s="232"/>
      <c r="G26" s="27"/>
      <c r="K26" s="402"/>
      <c r="L26" s="404"/>
      <c r="M26" s="402"/>
      <c r="N26" s="402"/>
      <c r="O26" s="402"/>
      <c r="P26" s="402"/>
      <c r="Q26" s="402"/>
      <c r="R26" s="402"/>
      <c r="S26" s="402"/>
      <c r="T26" s="402"/>
      <c r="U26" s="402"/>
      <c r="V26" s="402"/>
      <c r="W26" s="402"/>
    </row>
    <row r="27" spans="1:23" s="1" customFormat="1" ht="25.5">
      <c r="A27" s="226" t="s">
        <v>105</v>
      </c>
      <c r="B27" s="13" t="s">
        <v>378</v>
      </c>
      <c r="C27" s="13" t="s">
        <v>102</v>
      </c>
      <c r="D27" s="231">
        <v>1513975000</v>
      </c>
      <c r="E27" s="231">
        <v>158590000</v>
      </c>
      <c r="F27" s="232"/>
      <c r="G27" s="27"/>
      <c r="K27" s="402"/>
      <c r="L27" s="404"/>
      <c r="M27" s="402"/>
      <c r="N27" s="402"/>
      <c r="O27" s="402"/>
      <c r="P27" s="402"/>
      <c r="Q27" s="402"/>
      <c r="R27" s="402"/>
      <c r="S27" s="402"/>
      <c r="T27" s="402"/>
      <c r="U27" s="402"/>
      <c r="V27" s="402"/>
      <c r="W27" s="402"/>
    </row>
    <row r="28" spans="1:23" s="1" customFormat="1" ht="25.5">
      <c r="A28" s="226" t="s">
        <v>107</v>
      </c>
      <c r="B28" s="13" t="s">
        <v>379</v>
      </c>
      <c r="C28" s="13" t="s">
        <v>104</v>
      </c>
      <c r="D28" s="231"/>
      <c r="E28" s="231"/>
      <c r="F28" s="232"/>
      <c r="G28" s="27"/>
      <c r="K28" s="402"/>
      <c r="L28" s="404"/>
      <c r="M28" s="402"/>
      <c r="N28" s="402"/>
      <c r="O28" s="402"/>
      <c r="P28" s="402"/>
      <c r="Q28" s="402"/>
      <c r="R28" s="402"/>
      <c r="S28" s="402"/>
      <c r="T28" s="402"/>
      <c r="U28" s="402"/>
      <c r="V28" s="402"/>
      <c r="W28" s="402"/>
    </row>
    <row r="29" spans="1:23" s="1" customFormat="1" ht="25.5">
      <c r="A29" s="226" t="s">
        <v>516</v>
      </c>
      <c r="B29" s="13" t="s">
        <v>380</v>
      </c>
      <c r="C29" s="13" t="s">
        <v>106</v>
      </c>
      <c r="D29" s="231"/>
      <c r="E29" s="231"/>
      <c r="F29" s="232"/>
      <c r="G29" s="27"/>
      <c r="K29" s="402"/>
      <c r="L29" s="404"/>
      <c r="M29" s="402"/>
      <c r="N29" s="402"/>
      <c r="O29" s="402"/>
      <c r="P29" s="402"/>
      <c r="Q29" s="402"/>
      <c r="R29" s="402"/>
      <c r="S29" s="402"/>
      <c r="T29" s="402"/>
      <c r="U29" s="402"/>
      <c r="V29" s="402"/>
      <c r="W29" s="402"/>
    </row>
    <row r="30" spans="1:23" s="19" customFormat="1" ht="25.5">
      <c r="A30" s="234" t="s">
        <v>517</v>
      </c>
      <c r="B30" s="14" t="s">
        <v>252</v>
      </c>
      <c r="C30" s="14" t="s">
        <v>108</v>
      </c>
      <c r="D30" s="235">
        <v>56098138681</v>
      </c>
      <c r="E30" s="235">
        <v>52810359547</v>
      </c>
      <c r="F30" s="236" t="str">
        <f t="shared" si="0"/>
        <v xml:space="preserve"> </v>
      </c>
      <c r="G30" s="27"/>
      <c r="K30" s="402"/>
      <c r="L30" s="404"/>
      <c r="M30" s="402"/>
      <c r="N30" s="402"/>
      <c r="O30" s="402"/>
      <c r="P30" s="402"/>
      <c r="Q30" s="402"/>
      <c r="R30" s="402"/>
      <c r="S30" s="402"/>
      <c r="T30" s="402"/>
      <c r="U30" s="402"/>
      <c r="V30" s="402"/>
      <c r="W30" s="402"/>
    </row>
    <row r="31" spans="1:23" s="1" customFormat="1" ht="25.5">
      <c r="A31" s="234" t="s">
        <v>56</v>
      </c>
      <c r="B31" s="14" t="s">
        <v>253</v>
      </c>
      <c r="C31" s="13" t="s">
        <v>109</v>
      </c>
      <c r="D31" s="231"/>
      <c r="E31" s="231"/>
      <c r="F31" s="232"/>
      <c r="G31" s="27"/>
      <c r="K31" s="402"/>
      <c r="L31" s="404"/>
      <c r="M31" s="402"/>
      <c r="N31" s="402"/>
      <c r="O31" s="402"/>
      <c r="P31" s="402"/>
      <c r="Q31" s="402"/>
      <c r="R31" s="402"/>
      <c r="S31" s="402"/>
      <c r="T31" s="402"/>
      <c r="U31" s="402"/>
      <c r="V31" s="402"/>
      <c r="W31" s="402"/>
    </row>
    <row r="32" spans="1:23" s="1" customFormat="1" ht="38.25">
      <c r="A32" s="234" t="s">
        <v>110</v>
      </c>
      <c r="B32" s="14" t="s">
        <v>518</v>
      </c>
      <c r="C32" s="13"/>
      <c r="D32" s="231"/>
      <c r="E32" s="231"/>
      <c r="F32" s="232"/>
      <c r="G32" s="27"/>
      <c r="K32" s="402"/>
      <c r="L32" s="404"/>
      <c r="M32" s="402"/>
      <c r="N32" s="402"/>
      <c r="O32" s="402"/>
      <c r="P32" s="402"/>
      <c r="Q32" s="402"/>
      <c r="R32" s="402"/>
      <c r="S32" s="402"/>
      <c r="T32" s="402"/>
      <c r="U32" s="402"/>
      <c r="V32" s="402"/>
      <c r="W32" s="402"/>
    </row>
    <row r="33" spans="1:23" s="1" customFormat="1" ht="38.25" customHeight="1">
      <c r="A33" s="234" t="s">
        <v>112</v>
      </c>
      <c r="B33" s="14" t="s">
        <v>381</v>
      </c>
      <c r="C33" s="14" t="s">
        <v>111</v>
      </c>
      <c r="D33" s="231"/>
      <c r="E33" s="231">
        <v>1040850000</v>
      </c>
      <c r="F33" s="232"/>
      <c r="G33" s="27"/>
      <c r="K33" s="402"/>
      <c r="L33" s="404"/>
      <c r="M33" s="402"/>
      <c r="N33" s="402"/>
      <c r="O33" s="402"/>
      <c r="P33" s="402"/>
      <c r="Q33" s="402"/>
      <c r="R33" s="402"/>
      <c r="S33" s="402"/>
      <c r="T33" s="402"/>
      <c r="U33" s="402"/>
      <c r="V33" s="402"/>
      <c r="W33" s="402"/>
    </row>
    <row r="34" spans="1:23" s="1" customFormat="1" ht="25.5">
      <c r="A34" s="226"/>
      <c r="B34" s="233" t="s">
        <v>545</v>
      </c>
      <c r="C34" s="13" t="s">
        <v>241</v>
      </c>
      <c r="D34" s="231"/>
      <c r="E34" s="231">
        <v>1040850000</v>
      </c>
      <c r="F34" s="232"/>
      <c r="G34" s="27"/>
      <c r="K34" s="402"/>
      <c r="L34" s="404"/>
      <c r="M34" s="402"/>
      <c r="N34" s="402"/>
      <c r="O34" s="402"/>
      <c r="P34" s="402"/>
      <c r="Q34" s="402"/>
      <c r="R34" s="402"/>
      <c r="S34" s="402"/>
      <c r="T34" s="402"/>
      <c r="U34" s="402"/>
      <c r="V34" s="402"/>
      <c r="W34" s="402"/>
    </row>
    <row r="35" spans="1:23" s="1" customFormat="1" ht="25.5">
      <c r="A35" s="226"/>
      <c r="B35" s="233" t="s">
        <v>382</v>
      </c>
      <c r="C35" s="13" t="s">
        <v>254</v>
      </c>
      <c r="D35" s="231"/>
      <c r="E35" s="231"/>
      <c r="F35" s="232"/>
      <c r="G35" s="27"/>
      <c r="K35" s="402"/>
      <c r="L35" s="404"/>
      <c r="M35" s="402"/>
      <c r="N35" s="402"/>
      <c r="O35" s="402"/>
      <c r="P35" s="402"/>
      <c r="Q35" s="402"/>
      <c r="R35" s="402"/>
      <c r="S35" s="402"/>
      <c r="T35" s="402"/>
      <c r="U35" s="402"/>
      <c r="V35" s="402"/>
      <c r="W35" s="402"/>
    </row>
    <row r="36" spans="1:23" s="1" customFormat="1" ht="25.5">
      <c r="A36" s="234" t="s">
        <v>114</v>
      </c>
      <c r="B36" s="14" t="s">
        <v>383</v>
      </c>
      <c r="C36" s="14" t="s">
        <v>113</v>
      </c>
      <c r="D36" s="235">
        <v>250617171</v>
      </c>
      <c r="E36" s="235">
        <v>220641476</v>
      </c>
      <c r="F36" s="236" t="str">
        <f t="shared" si="0"/>
        <v xml:space="preserve"> </v>
      </c>
      <c r="G36" s="27"/>
      <c r="K36" s="402"/>
      <c r="L36" s="404"/>
      <c r="M36" s="402"/>
      <c r="N36" s="402"/>
      <c r="O36" s="402"/>
      <c r="P36" s="402"/>
      <c r="Q36" s="402"/>
      <c r="R36" s="402"/>
      <c r="S36" s="402"/>
      <c r="T36" s="402"/>
      <c r="U36" s="402"/>
      <c r="V36" s="402"/>
      <c r="W36" s="402"/>
    </row>
    <row r="37" spans="1:23" s="1" customFormat="1" ht="25.5">
      <c r="A37" s="226"/>
      <c r="B37" s="13" t="s">
        <v>384</v>
      </c>
      <c r="C37" s="13" t="s">
        <v>242</v>
      </c>
      <c r="D37" s="230">
        <v>51790897</v>
      </c>
      <c r="E37" s="230">
        <v>3497609</v>
      </c>
      <c r="F37" s="232" t="str">
        <f>IFERROR(D37/G37," ")</f>
        <v xml:space="preserve"> </v>
      </c>
      <c r="G37" s="27"/>
      <c r="K37" s="402"/>
      <c r="L37" s="404"/>
      <c r="M37" s="402"/>
      <c r="N37" s="402"/>
      <c r="O37" s="402"/>
      <c r="P37" s="402"/>
      <c r="Q37" s="402"/>
      <c r="R37" s="402"/>
      <c r="S37" s="402"/>
      <c r="T37" s="402"/>
      <c r="U37" s="402"/>
      <c r="V37" s="402"/>
      <c r="W37" s="402"/>
    </row>
    <row r="38" spans="1:23" s="1" customFormat="1" ht="25.5">
      <c r="A38" s="226"/>
      <c r="B38" s="13" t="s">
        <v>385</v>
      </c>
      <c r="C38" s="13" t="s">
        <v>243</v>
      </c>
      <c r="D38" s="230">
        <v>13502826</v>
      </c>
      <c r="E38" s="230">
        <v>5404000</v>
      </c>
      <c r="F38" s="232" t="str">
        <f>IFERROR(D38/G38," ")</f>
        <v xml:space="preserve"> </v>
      </c>
      <c r="G38" s="27"/>
      <c r="K38" s="402"/>
      <c r="L38" s="404"/>
      <c r="M38" s="402"/>
      <c r="N38" s="402"/>
      <c r="O38" s="402"/>
      <c r="P38" s="402"/>
      <c r="Q38" s="402"/>
      <c r="R38" s="402"/>
      <c r="S38" s="402"/>
      <c r="T38" s="402"/>
      <c r="U38" s="402"/>
      <c r="V38" s="402"/>
      <c r="W38" s="402"/>
    </row>
    <row r="39" spans="1:23" s="1" customFormat="1" ht="25.5">
      <c r="A39" s="226"/>
      <c r="B39" s="13" t="s">
        <v>274</v>
      </c>
      <c r="C39" s="13" t="s">
        <v>183</v>
      </c>
      <c r="D39" s="231"/>
      <c r="E39" s="231"/>
      <c r="F39" s="232"/>
      <c r="G39" s="27"/>
      <c r="K39" s="402"/>
      <c r="L39" s="404"/>
      <c r="M39" s="402"/>
      <c r="N39" s="402"/>
      <c r="O39" s="402"/>
      <c r="P39" s="402"/>
      <c r="Q39" s="402"/>
      <c r="R39" s="402"/>
      <c r="S39" s="402"/>
      <c r="T39" s="402"/>
      <c r="U39" s="402"/>
      <c r="V39" s="402"/>
      <c r="W39" s="402"/>
    </row>
    <row r="40" spans="1:23" s="1" customFormat="1" ht="25.5">
      <c r="A40" s="226"/>
      <c r="B40" s="13" t="s">
        <v>386</v>
      </c>
      <c r="C40" s="13" t="s">
        <v>187</v>
      </c>
      <c r="D40" s="230">
        <v>15000000</v>
      </c>
      <c r="E40" s="230">
        <v>45000000</v>
      </c>
      <c r="F40" s="232" t="str">
        <f t="shared" si="0"/>
        <v xml:space="preserve"> </v>
      </c>
      <c r="G40" s="27"/>
      <c r="K40" s="402"/>
      <c r="L40" s="404"/>
      <c r="M40" s="402"/>
      <c r="N40" s="402"/>
      <c r="O40" s="402"/>
      <c r="P40" s="402"/>
      <c r="Q40" s="402"/>
      <c r="R40" s="402"/>
      <c r="S40" s="402"/>
      <c r="T40" s="402"/>
      <c r="U40" s="402"/>
      <c r="V40" s="402"/>
      <c r="W40" s="402"/>
    </row>
    <row r="41" spans="1:23" s="1" customFormat="1" ht="38.25">
      <c r="A41" s="226"/>
      <c r="B41" s="13" t="s">
        <v>441</v>
      </c>
      <c r="C41" s="13" t="s">
        <v>184</v>
      </c>
      <c r="D41" s="231"/>
      <c r="E41" s="231"/>
      <c r="F41" s="232" t="str">
        <f t="shared" si="0"/>
        <v xml:space="preserve"> </v>
      </c>
      <c r="G41" s="27"/>
      <c r="K41" s="402"/>
      <c r="L41" s="404"/>
      <c r="M41" s="402"/>
      <c r="N41" s="402"/>
      <c r="O41" s="402"/>
      <c r="P41" s="402"/>
      <c r="Q41" s="402"/>
      <c r="R41" s="402"/>
      <c r="S41" s="402"/>
      <c r="T41" s="402"/>
      <c r="U41" s="402"/>
      <c r="V41" s="402"/>
      <c r="W41" s="402"/>
    </row>
    <row r="42" spans="1:23" s="1" customFormat="1" ht="25.5">
      <c r="A42" s="226"/>
      <c r="B42" s="13" t="s">
        <v>277</v>
      </c>
      <c r="C42" s="13" t="s">
        <v>190</v>
      </c>
      <c r="D42" s="230">
        <v>178183</v>
      </c>
      <c r="E42" s="230">
        <v>77893</v>
      </c>
      <c r="F42" s="232" t="str">
        <f t="shared" si="0"/>
        <v xml:space="preserve"> </v>
      </c>
      <c r="G42" s="27"/>
      <c r="K42" s="402"/>
      <c r="L42" s="404"/>
      <c r="M42" s="402"/>
      <c r="N42" s="402"/>
      <c r="O42" s="402"/>
      <c r="P42" s="402"/>
      <c r="Q42" s="402"/>
      <c r="R42" s="402"/>
      <c r="S42" s="402"/>
      <c r="T42" s="402"/>
      <c r="U42" s="402"/>
      <c r="V42" s="402"/>
      <c r="W42" s="402"/>
    </row>
    <row r="43" spans="1:23" s="1" customFormat="1" ht="25.5">
      <c r="A43" s="226"/>
      <c r="B43" s="13" t="s">
        <v>275</v>
      </c>
      <c r="C43" s="13" t="s">
        <v>186</v>
      </c>
      <c r="D43" s="230">
        <v>55182894</v>
      </c>
      <c r="E43" s="230">
        <v>53279919</v>
      </c>
      <c r="F43" s="232" t="str">
        <f t="shared" si="0"/>
        <v xml:space="preserve"> </v>
      </c>
      <c r="G43" s="27"/>
      <c r="K43" s="402"/>
      <c r="L43" s="404"/>
      <c r="M43" s="402"/>
      <c r="N43" s="402"/>
      <c r="O43" s="402"/>
      <c r="P43" s="402"/>
      <c r="Q43" s="402"/>
      <c r="R43" s="402"/>
      <c r="S43" s="402"/>
      <c r="T43" s="402"/>
      <c r="U43" s="402"/>
      <c r="V43" s="402"/>
      <c r="W43" s="402"/>
    </row>
    <row r="44" spans="1:23" s="1" customFormat="1" ht="26.25" customHeight="1">
      <c r="A44" s="226"/>
      <c r="B44" s="13" t="s">
        <v>276</v>
      </c>
      <c r="C44" s="13" t="s">
        <v>185</v>
      </c>
      <c r="D44" s="230">
        <v>20443771</v>
      </c>
      <c r="E44" s="230">
        <v>20644144</v>
      </c>
      <c r="F44" s="232" t="str">
        <f t="shared" si="0"/>
        <v xml:space="preserve"> </v>
      </c>
      <c r="G44" s="27"/>
      <c r="K44" s="402"/>
      <c r="L44" s="404"/>
      <c r="M44" s="402"/>
      <c r="N44" s="402"/>
      <c r="O44" s="402"/>
      <c r="P44" s="402"/>
      <c r="Q44" s="402"/>
      <c r="R44" s="402"/>
      <c r="S44" s="402"/>
      <c r="T44" s="402"/>
      <c r="U44" s="402"/>
      <c r="V44" s="402"/>
      <c r="W44" s="402"/>
    </row>
    <row r="45" spans="1:23" s="1" customFormat="1" ht="26.25" customHeight="1">
      <c r="A45" s="226"/>
      <c r="B45" s="13" t="s">
        <v>387</v>
      </c>
      <c r="C45" s="13" t="s">
        <v>189</v>
      </c>
      <c r="D45" s="230">
        <v>5500000</v>
      </c>
      <c r="E45" s="230">
        <v>5500000</v>
      </c>
      <c r="F45" s="232" t="str">
        <f t="shared" si="0"/>
        <v xml:space="preserve"> </v>
      </c>
      <c r="G45" s="27"/>
      <c r="K45" s="402"/>
      <c r="L45" s="404"/>
      <c r="M45" s="402"/>
      <c r="N45" s="402"/>
      <c r="O45" s="402"/>
      <c r="P45" s="402"/>
      <c r="Q45" s="402"/>
      <c r="R45" s="402"/>
      <c r="S45" s="402"/>
      <c r="T45" s="402"/>
      <c r="U45" s="402"/>
      <c r="V45" s="402"/>
      <c r="W45" s="402"/>
    </row>
    <row r="46" spans="1:23" s="1" customFormat="1" ht="25.5">
      <c r="A46" s="226"/>
      <c r="B46" s="13" t="s">
        <v>388</v>
      </c>
      <c r="C46" s="13" t="s">
        <v>229</v>
      </c>
      <c r="D46" s="230">
        <v>16500000</v>
      </c>
      <c r="E46" s="230">
        <v>16500000</v>
      </c>
      <c r="F46" s="232" t="str">
        <f t="shared" si="0"/>
        <v xml:space="preserve"> </v>
      </c>
      <c r="G46" s="27"/>
      <c r="K46" s="402"/>
      <c r="L46" s="404"/>
      <c r="M46" s="402"/>
      <c r="N46" s="402"/>
      <c r="O46" s="402"/>
      <c r="P46" s="402"/>
      <c r="Q46" s="402"/>
      <c r="R46" s="402"/>
      <c r="S46" s="402"/>
      <c r="T46" s="402"/>
      <c r="U46" s="402"/>
      <c r="V46" s="402"/>
      <c r="W46" s="402"/>
    </row>
    <row r="47" spans="1:23" s="1" customFormat="1" ht="25.5">
      <c r="A47" s="226"/>
      <c r="B47" s="13" t="s">
        <v>389</v>
      </c>
      <c r="C47" s="13" t="s">
        <v>192</v>
      </c>
      <c r="D47" s="230">
        <v>13200000</v>
      </c>
      <c r="E47" s="230">
        <v>13200000</v>
      </c>
      <c r="F47" s="232" t="str">
        <f t="shared" si="0"/>
        <v xml:space="preserve"> </v>
      </c>
      <c r="G47" s="27"/>
      <c r="K47" s="402"/>
      <c r="L47" s="404"/>
      <c r="M47" s="402"/>
      <c r="N47" s="402"/>
      <c r="O47" s="402"/>
      <c r="P47" s="402"/>
      <c r="Q47" s="402"/>
      <c r="R47" s="402"/>
      <c r="S47" s="402"/>
      <c r="T47" s="402"/>
      <c r="U47" s="402"/>
      <c r="V47" s="402"/>
      <c r="W47" s="402"/>
    </row>
    <row r="48" spans="1:23" s="1" customFormat="1" ht="25.5">
      <c r="A48" s="226"/>
      <c r="B48" s="13" t="s">
        <v>279</v>
      </c>
      <c r="C48" s="13" t="s">
        <v>188</v>
      </c>
      <c r="D48" s="230">
        <v>55000000</v>
      </c>
      <c r="E48" s="230">
        <v>55000000</v>
      </c>
      <c r="F48" s="232" t="str">
        <f t="shared" si="0"/>
        <v xml:space="preserve"> </v>
      </c>
      <c r="G48" s="27"/>
      <c r="K48" s="402"/>
      <c r="L48" s="404"/>
      <c r="M48" s="402"/>
      <c r="N48" s="402"/>
      <c r="O48" s="402"/>
      <c r="P48" s="402"/>
      <c r="Q48" s="402"/>
      <c r="R48" s="402"/>
      <c r="S48" s="402"/>
      <c r="T48" s="402"/>
      <c r="U48" s="402"/>
      <c r="V48" s="402"/>
      <c r="W48" s="402"/>
    </row>
    <row r="49" spans="1:23" s="1" customFormat="1" ht="25.5">
      <c r="A49" s="226"/>
      <c r="B49" s="13" t="s">
        <v>390</v>
      </c>
      <c r="C49" s="13" t="s">
        <v>191</v>
      </c>
      <c r="D49" s="231">
        <v>849312</v>
      </c>
      <c r="E49" s="231"/>
      <c r="F49" s="232" t="str">
        <f t="shared" si="0"/>
        <v xml:space="preserve"> </v>
      </c>
      <c r="G49" s="27"/>
      <c r="K49" s="402"/>
      <c r="L49" s="404"/>
      <c r="M49" s="402"/>
      <c r="N49" s="402"/>
      <c r="O49" s="402"/>
      <c r="P49" s="402"/>
      <c r="Q49" s="402"/>
      <c r="R49" s="402"/>
      <c r="S49" s="402"/>
      <c r="T49" s="402"/>
      <c r="U49" s="402"/>
      <c r="V49" s="402"/>
      <c r="W49" s="402"/>
    </row>
    <row r="50" spans="1:23" s="1" customFormat="1" ht="51">
      <c r="A50" s="226"/>
      <c r="B50" s="13" t="s">
        <v>278</v>
      </c>
      <c r="C50" s="13" t="s">
        <v>431</v>
      </c>
      <c r="D50" s="231">
        <v>1803915</v>
      </c>
      <c r="E50" s="231">
        <v>926216</v>
      </c>
      <c r="F50" s="232"/>
      <c r="G50" s="27"/>
      <c r="K50" s="402"/>
      <c r="L50" s="404"/>
      <c r="M50" s="402"/>
      <c r="N50" s="402"/>
      <c r="O50" s="402"/>
      <c r="P50" s="402"/>
      <c r="Q50" s="402"/>
      <c r="R50" s="402"/>
      <c r="S50" s="402"/>
      <c r="T50" s="402"/>
      <c r="U50" s="402"/>
      <c r="V50" s="402"/>
      <c r="W50" s="402"/>
    </row>
    <row r="51" spans="1:23" s="1" customFormat="1" ht="25.5">
      <c r="A51" s="226"/>
      <c r="B51" s="13" t="s">
        <v>433</v>
      </c>
      <c r="C51" s="13" t="s">
        <v>432</v>
      </c>
      <c r="D51" s="231">
        <v>1211180</v>
      </c>
      <c r="E51" s="231">
        <v>1199440</v>
      </c>
      <c r="F51" s="232"/>
      <c r="G51" s="27"/>
      <c r="K51" s="402"/>
      <c r="L51" s="404"/>
      <c r="M51" s="402"/>
      <c r="N51" s="402"/>
      <c r="O51" s="402"/>
      <c r="P51" s="402"/>
      <c r="Q51" s="402"/>
      <c r="R51" s="402"/>
      <c r="S51" s="402"/>
      <c r="T51" s="402"/>
      <c r="U51" s="402"/>
      <c r="V51" s="402"/>
      <c r="W51" s="402"/>
    </row>
    <row r="52" spans="1:23" s="1" customFormat="1" ht="25.5">
      <c r="A52" s="226"/>
      <c r="B52" s="13" t="s">
        <v>434</v>
      </c>
      <c r="C52" s="13" t="s">
        <v>442</v>
      </c>
      <c r="D52" s="231">
        <v>454193</v>
      </c>
      <c r="E52" s="231">
        <v>412255</v>
      </c>
      <c r="F52" s="232"/>
      <c r="G52" s="27"/>
      <c r="K52" s="402"/>
      <c r="L52" s="404"/>
      <c r="M52" s="402"/>
      <c r="N52" s="402"/>
      <c r="O52" s="402"/>
      <c r="P52" s="402"/>
      <c r="Q52" s="402"/>
      <c r="R52" s="402"/>
      <c r="S52" s="402"/>
      <c r="T52" s="402"/>
      <c r="U52" s="402"/>
      <c r="V52" s="402"/>
      <c r="W52" s="402"/>
    </row>
    <row r="53" spans="1:23" s="1" customFormat="1" ht="25.5">
      <c r="A53" s="226"/>
      <c r="B53" s="13" t="s">
        <v>430</v>
      </c>
      <c r="C53" s="13" t="s">
        <v>443</v>
      </c>
      <c r="D53" s="231"/>
      <c r="E53" s="231"/>
      <c r="F53" s="232"/>
      <c r="G53" s="27"/>
      <c r="K53" s="402"/>
      <c r="L53" s="404"/>
      <c r="M53" s="402"/>
      <c r="N53" s="402"/>
      <c r="O53" s="402"/>
      <c r="P53" s="402"/>
      <c r="Q53" s="402"/>
      <c r="R53" s="402"/>
      <c r="S53" s="402"/>
      <c r="T53" s="402"/>
      <c r="U53" s="402"/>
      <c r="V53" s="402"/>
      <c r="W53" s="402"/>
    </row>
    <row r="54" spans="1:23" s="1" customFormat="1" ht="25.5">
      <c r="A54" s="234" t="s">
        <v>519</v>
      </c>
      <c r="B54" s="14" t="s">
        <v>391</v>
      </c>
      <c r="C54" s="14" t="s">
        <v>115</v>
      </c>
      <c r="D54" s="235">
        <v>250617171</v>
      </c>
      <c r="E54" s="235">
        <v>1261491476</v>
      </c>
      <c r="F54" s="236" t="str">
        <f>IFERROR(D54/G54," ")</f>
        <v xml:space="preserve"> </v>
      </c>
      <c r="G54" s="27"/>
      <c r="K54" s="402"/>
      <c r="L54" s="404"/>
      <c r="M54" s="402"/>
      <c r="N54" s="402"/>
      <c r="O54" s="402"/>
      <c r="P54" s="402"/>
      <c r="Q54" s="402"/>
      <c r="R54" s="402"/>
      <c r="S54" s="402"/>
      <c r="T54" s="402"/>
      <c r="U54" s="402"/>
      <c r="V54" s="402"/>
      <c r="W54" s="402"/>
    </row>
    <row r="55" spans="1:23" s="1" customFormat="1" ht="25.5">
      <c r="A55" s="226"/>
      <c r="B55" s="237" t="s">
        <v>520</v>
      </c>
      <c r="C55" s="13" t="s">
        <v>116</v>
      </c>
      <c r="D55" s="235">
        <v>55847521510</v>
      </c>
      <c r="E55" s="235">
        <v>51548868071</v>
      </c>
      <c r="F55" s="236" t="str">
        <f t="shared" si="0"/>
        <v xml:space="preserve"> </v>
      </c>
      <c r="G55" s="27"/>
      <c r="K55" s="402"/>
      <c r="L55" s="404"/>
      <c r="M55" s="402"/>
      <c r="N55" s="402"/>
      <c r="O55" s="402"/>
      <c r="P55" s="402"/>
      <c r="Q55" s="402"/>
      <c r="R55" s="402"/>
      <c r="S55" s="402"/>
      <c r="T55" s="402"/>
      <c r="U55" s="402"/>
      <c r="V55" s="402"/>
      <c r="W55" s="402"/>
    </row>
    <row r="56" spans="1:23" s="1" customFormat="1" ht="25.5">
      <c r="A56" s="226"/>
      <c r="B56" s="233" t="s">
        <v>392</v>
      </c>
      <c r="C56" s="13" t="s">
        <v>117</v>
      </c>
      <c r="D56" s="238">
        <v>5357958.1900000004</v>
      </c>
      <c r="E56" s="238">
        <v>5345935.3</v>
      </c>
      <c r="F56" s="232" t="str">
        <f t="shared" si="0"/>
        <v xml:space="preserve"> </v>
      </c>
      <c r="G56" s="27"/>
      <c r="K56" s="402"/>
      <c r="L56" s="404"/>
      <c r="M56" s="402"/>
      <c r="N56" s="402"/>
      <c r="O56" s="402"/>
      <c r="P56" s="402"/>
      <c r="Q56" s="402"/>
      <c r="R56" s="402"/>
      <c r="S56" s="402"/>
      <c r="T56" s="402"/>
      <c r="U56" s="402"/>
      <c r="V56" s="402"/>
      <c r="W56" s="402"/>
    </row>
    <row r="57" spans="1:23" s="1" customFormat="1" ht="25.5">
      <c r="A57" s="226"/>
      <c r="B57" s="233" t="s">
        <v>393</v>
      </c>
      <c r="C57" s="13" t="s">
        <v>118</v>
      </c>
      <c r="D57" s="238">
        <v>10423.280000000001</v>
      </c>
      <c r="E57" s="238">
        <v>9642.6200000000008</v>
      </c>
      <c r="F57" s="232" t="str">
        <f t="shared" si="0"/>
        <v xml:space="preserve"> </v>
      </c>
      <c r="G57" s="27"/>
      <c r="K57" s="402"/>
      <c r="L57" s="404"/>
      <c r="M57" s="402"/>
      <c r="N57" s="402"/>
      <c r="O57" s="402"/>
      <c r="P57" s="402"/>
      <c r="Q57" s="402"/>
      <c r="R57" s="402"/>
      <c r="S57" s="402"/>
      <c r="T57" s="402"/>
      <c r="U57" s="402"/>
      <c r="V57" s="402"/>
      <c r="W57" s="402"/>
    </row>
    <row r="58" spans="1:23">
      <c r="A58" s="239"/>
      <c r="B58" s="240"/>
      <c r="C58" s="241"/>
      <c r="D58" s="242"/>
      <c r="E58" s="242"/>
      <c r="F58" s="243"/>
      <c r="J58" s="407"/>
    </row>
    <row r="59" spans="1:23" ht="11.25" customHeight="1">
      <c r="A59" s="1"/>
      <c r="B59" s="1"/>
      <c r="C59" s="1"/>
      <c r="D59" s="244"/>
      <c r="E59" s="244"/>
      <c r="F59" s="245"/>
    </row>
    <row r="60" spans="1:23">
      <c r="A60" s="19" t="s">
        <v>176</v>
      </c>
      <c r="B60" s="1"/>
      <c r="C60" s="27"/>
      <c r="D60" s="28" t="s">
        <v>177</v>
      </c>
      <c r="E60" s="244"/>
      <c r="F60" s="245"/>
    </row>
    <row r="61" spans="1:23">
      <c r="A61" s="29" t="s">
        <v>178</v>
      </c>
      <c r="B61" s="1"/>
      <c r="C61" s="27"/>
      <c r="D61" s="30" t="s">
        <v>179</v>
      </c>
      <c r="E61" s="244"/>
      <c r="F61" s="245"/>
    </row>
    <row r="62" spans="1:23">
      <c r="A62" s="1"/>
      <c r="B62" s="1"/>
      <c r="C62" s="27"/>
      <c r="D62" s="27"/>
      <c r="E62" s="244"/>
      <c r="F62" s="245"/>
    </row>
    <row r="63" spans="1:23">
      <c r="A63" s="1"/>
      <c r="B63" s="1"/>
      <c r="C63" s="27"/>
      <c r="D63" s="27"/>
      <c r="E63" s="244"/>
      <c r="F63" s="245"/>
    </row>
    <row r="64" spans="1:23">
      <c r="A64" s="1"/>
      <c r="B64" s="1"/>
      <c r="C64" s="27"/>
      <c r="D64" s="27"/>
      <c r="E64" s="244"/>
      <c r="F64" s="245"/>
    </row>
    <row r="65" spans="1:6">
      <c r="A65" s="1"/>
      <c r="B65" s="1"/>
      <c r="C65" s="27"/>
      <c r="D65" s="27"/>
      <c r="E65" s="244"/>
      <c r="F65" s="245"/>
    </row>
    <row r="66" spans="1:6">
      <c r="A66" s="1"/>
      <c r="B66" s="1"/>
      <c r="C66" s="27"/>
      <c r="D66" s="27"/>
      <c r="E66" s="244"/>
      <c r="F66" s="245"/>
    </row>
    <row r="67" spans="1:6">
      <c r="A67" s="1"/>
      <c r="B67" s="1"/>
      <c r="C67" s="27"/>
      <c r="D67" s="27"/>
      <c r="E67" s="244"/>
      <c r="F67" s="245"/>
    </row>
    <row r="68" spans="1:6">
      <c r="A68" s="1"/>
      <c r="B68" s="1"/>
      <c r="C68" s="27"/>
      <c r="D68" s="27"/>
      <c r="E68" s="244"/>
      <c r="F68" s="245"/>
    </row>
    <row r="69" spans="1:6">
      <c r="A69" s="1"/>
      <c r="B69" s="1"/>
      <c r="C69" s="27"/>
      <c r="D69" s="27"/>
      <c r="E69" s="244"/>
      <c r="F69" s="245"/>
    </row>
    <row r="70" spans="1:6">
      <c r="A70" s="22"/>
      <c r="B70" s="22"/>
      <c r="C70" s="27"/>
      <c r="D70" s="23"/>
      <c r="E70" s="246"/>
      <c r="F70" s="247"/>
    </row>
    <row r="71" spans="1:6">
      <c r="A71" s="19" t="s">
        <v>239</v>
      </c>
      <c r="B71" s="1"/>
      <c r="C71" s="27"/>
      <c r="D71" s="21" t="s">
        <v>450</v>
      </c>
      <c r="E71" s="244"/>
      <c r="F71" s="245"/>
    </row>
    <row r="72" spans="1:6">
      <c r="A72" s="19" t="s">
        <v>603</v>
      </c>
      <c r="B72" s="1"/>
      <c r="C72" s="27"/>
      <c r="D72" s="21"/>
      <c r="E72" s="244"/>
      <c r="F72" s="245"/>
    </row>
    <row r="73" spans="1:6">
      <c r="A73" s="1" t="s">
        <v>240</v>
      </c>
      <c r="B73" s="1"/>
      <c r="C73" s="27"/>
      <c r="D73" s="20"/>
      <c r="E73" s="244"/>
      <c r="F73" s="245"/>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52" zoomScaleNormal="100" zoomScaleSheetLayoutView="100" workbookViewId="0">
      <selection activeCell="D39" sqref="D39"/>
    </sheetView>
  </sheetViews>
  <sheetFormatPr defaultColWidth="9.140625" defaultRowHeight="12.75"/>
  <cols>
    <col min="1" max="1" width="7.140625" style="26" customWidth="1"/>
    <col min="2" max="2" width="48.5703125" style="26" customWidth="1"/>
    <col min="3" max="3" width="9.140625" style="26"/>
    <col min="4" max="4" width="21.85546875" style="403" customWidth="1"/>
    <col min="5" max="5" width="21.140625" style="403" customWidth="1"/>
    <col min="6" max="6" width="19.5703125" style="419" customWidth="1"/>
    <col min="7" max="7" width="14.5703125" style="27" bestFit="1" customWidth="1"/>
    <col min="8" max="9" width="15.85546875" style="27" bestFit="1" customWidth="1"/>
    <col min="10" max="12" width="14.5703125" style="1" bestFit="1" customWidth="1"/>
    <col min="13" max="13" width="13.85546875" style="1" bestFit="1" customWidth="1"/>
    <col min="14" max="14" width="9.140625" style="1"/>
    <col min="15" max="15" width="12.5703125" style="1" bestFit="1" customWidth="1"/>
    <col min="16" max="16384" width="9.140625" style="26"/>
  </cols>
  <sheetData>
    <row r="1" spans="1:20" ht="23.25" customHeight="1">
      <c r="A1" s="453" t="s">
        <v>513</v>
      </c>
      <c r="B1" s="453"/>
      <c r="C1" s="453"/>
      <c r="D1" s="453"/>
      <c r="E1" s="453"/>
      <c r="F1" s="453"/>
    </row>
    <row r="2" spans="1:20" ht="33" customHeight="1">
      <c r="A2" s="454" t="s">
        <v>521</v>
      </c>
      <c r="B2" s="454"/>
      <c r="C2" s="454"/>
      <c r="D2" s="454"/>
      <c r="E2" s="454"/>
      <c r="F2" s="454"/>
    </row>
    <row r="3" spans="1:20" ht="15" customHeight="1">
      <c r="A3" s="455" t="s">
        <v>264</v>
      </c>
      <c r="B3" s="455"/>
      <c r="C3" s="455"/>
      <c r="D3" s="455"/>
      <c r="E3" s="455"/>
      <c r="F3" s="455"/>
    </row>
    <row r="4" spans="1:20">
      <c r="A4" s="455"/>
      <c r="B4" s="455"/>
      <c r="C4" s="455"/>
      <c r="D4" s="455"/>
      <c r="E4" s="455"/>
      <c r="F4" s="455"/>
    </row>
    <row r="5" spans="1:20">
      <c r="A5" s="456" t="str">
        <f>'ngay thang'!B10</f>
        <v>Tháng 1 năm 2023/Jan 2023</v>
      </c>
      <c r="B5" s="456"/>
      <c r="C5" s="456"/>
      <c r="D5" s="456"/>
      <c r="E5" s="456"/>
      <c r="F5" s="456"/>
    </row>
    <row r="6" spans="1:20">
      <c r="A6" s="393"/>
      <c r="B6" s="393"/>
      <c r="C6" s="393"/>
      <c r="D6" s="393"/>
      <c r="E6" s="393"/>
      <c r="F6" s="383"/>
    </row>
    <row r="7" spans="1:20" ht="30" customHeight="1">
      <c r="A7" s="451" t="s">
        <v>247</v>
      </c>
      <c r="B7" s="451"/>
      <c r="C7" s="451" t="s">
        <v>617</v>
      </c>
      <c r="D7" s="451"/>
      <c r="E7" s="451"/>
      <c r="F7" s="451"/>
    </row>
    <row r="8" spans="1:20" ht="30" customHeight="1">
      <c r="A8" s="451" t="s">
        <v>245</v>
      </c>
      <c r="B8" s="451"/>
      <c r="C8" s="451" t="s">
        <v>449</v>
      </c>
      <c r="D8" s="451"/>
      <c r="E8" s="451"/>
      <c r="F8" s="451"/>
    </row>
    <row r="9" spans="1:20" ht="30" customHeight="1">
      <c r="A9" s="452" t="s">
        <v>244</v>
      </c>
      <c r="B9" s="452"/>
      <c r="C9" s="452" t="s">
        <v>246</v>
      </c>
      <c r="D9" s="452"/>
      <c r="E9" s="452"/>
      <c r="F9" s="452"/>
    </row>
    <row r="10" spans="1:20" ht="30" customHeight="1">
      <c r="A10" s="452" t="s">
        <v>248</v>
      </c>
      <c r="B10" s="452"/>
      <c r="C10" s="452" t="str">
        <f>'ngay thang'!B14</f>
        <v>Ngày 02 tháng 02 năm 2023
02 Feb 2023</v>
      </c>
      <c r="D10" s="452"/>
      <c r="E10" s="452"/>
      <c r="F10" s="452"/>
    </row>
    <row r="11" spans="1:20" ht="24" customHeight="1">
      <c r="A11" s="391"/>
      <c r="B11" s="391"/>
      <c r="C11" s="391"/>
      <c r="D11" s="391"/>
      <c r="E11" s="391"/>
      <c r="F11" s="378"/>
    </row>
    <row r="12" spans="1:20" ht="21" customHeight="1">
      <c r="A12" s="289" t="s">
        <v>266</v>
      </c>
      <c r="B12" s="307"/>
      <c r="C12" s="307"/>
      <c r="D12" s="408"/>
      <c r="E12" s="408"/>
      <c r="F12" s="409"/>
    </row>
    <row r="13" spans="1:20" ht="43.5" customHeight="1">
      <c r="A13" s="290" t="s">
        <v>199</v>
      </c>
      <c r="B13" s="290" t="s">
        <v>173</v>
      </c>
      <c r="C13" s="290" t="s">
        <v>201</v>
      </c>
      <c r="D13" s="293" t="s">
        <v>288</v>
      </c>
      <c r="E13" s="293" t="s">
        <v>289</v>
      </c>
      <c r="F13" s="384" t="s">
        <v>230</v>
      </c>
    </row>
    <row r="14" spans="1:20" s="223" customFormat="1" ht="25.5">
      <c r="A14" s="291" t="s">
        <v>46</v>
      </c>
      <c r="B14" s="294" t="s">
        <v>394</v>
      </c>
      <c r="C14" s="294" t="s">
        <v>119</v>
      </c>
      <c r="D14" s="295">
        <v>167533290</v>
      </c>
      <c r="E14" s="295">
        <v>100328408</v>
      </c>
      <c r="F14" s="385">
        <v>167533290</v>
      </c>
      <c r="G14" s="410"/>
      <c r="H14" s="27"/>
      <c r="I14" s="27"/>
      <c r="J14" s="411"/>
      <c r="K14" s="411"/>
      <c r="L14" s="411"/>
      <c r="M14" s="411"/>
      <c r="N14" s="1"/>
      <c r="O14" s="1"/>
      <c r="P14" s="412"/>
      <c r="Q14" s="412"/>
      <c r="R14" s="412"/>
      <c r="S14" s="412"/>
      <c r="T14" s="412"/>
    </row>
    <row r="15" spans="1:20" s="223" customFormat="1" ht="25.5">
      <c r="A15" s="292">
        <v>1</v>
      </c>
      <c r="B15" s="264" t="s">
        <v>546</v>
      </c>
      <c r="C15" s="294"/>
      <c r="D15" s="295"/>
      <c r="E15" s="295"/>
      <c r="F15" s="385"/>
      <c r="G15" s="410"/>
      <c r="H15" s="27"/>
      <c r="I15" s="27"/>
      <c r="J15" s="411"/>
      <c r="K15" s="411"/>
      <c r="L15" s="411"/>
      <c r="M15" s="411"/>
      <c r="N15" s="1"/>
      <c r="O15" s="1"/>
      <c r="P15" s="412"/>
      <c r="Q15" s="412"/>
      <c r="R15" s="412"/>
      <c r="S15" s="412"/>
      <c r="T15" s="412"/>
    </row>
    <row r="16" spans="1:20" s="250" customFormat="1" ht="25.5">
      <c r="A16" s="292">
        <v>2</v>
      </c>
      <c r="B16" s="264" t="s">
        <v>395</v>
      </c>
      <c r="C16" s="264" t="s">
        <v>120</v>
      </c>
      <c r="D16" s="296">
        <v>104491781</v>
      </c>
      <c r="E16" s="297">
        <v>59919178</v>
      </c>
      <c r="F16" s="386">
        <v>104491781</v>
      </c>
      <c r="G16" s="413"/>
      <c r="H16" s="27"/>
      <c r="I16" s="27"/>
      <c r="J16" s="411"/>
      <c r="K16" s="411"/>
      <c r="L16" s="411"/>
      <c r="M16" s="411"/>
      <c r="N16" s="1"/>
      <c r="O16" s="1"/>
    </row>
    <row r="17" spans="1:20" s="250" customFormat="1" ht="25.5">
      <c r="A17" s="292">
        <v>3</v>
      </c>
      <c r="B17" s="264" t="s">
        <v>396</v>
      </c>
      <c r="C17" s="264" t="s">
        <v>121</v>
      </c>
      <c r="D17" s="297">
        <v>63041509</v>
      </c>
      <c r="E17" s="297">
        <v>40409230</v>
      </c>
      <c r="F17" s="386">
        <v>63041509</v>
      </c>
      <c r="G17" s="413"/>
      <c r="H17" s="27"/>
      <c r="I17" s="27"/>
      <c r="J17" s="411"/>
      <c r="K17" s="411"/>
      <c r="L17" s="411"/>
      <c r="M17" s="411"/>
      <c r="N17" s="1"/>
      <c r="O17" s="1"/>
    </row>
    <row r="18" spans="1:20" s="250" customFormat="1" ht="25.5">
      <c r="A18" s="292">
        <v>4</v>
      </c>
      <c r="B18" s="264" t="s">
        <v>397</v>
      </c>
      <c r="C18" s="264" t="s">
        <v>122</v>
      </c>
      <c r="D18" s="295"/>
      <c r="E18" s="295"/>
      <c r="F18" s="385"/>
      <c r="G18" s="413"/>
      <c r="H18" s="27"/>
      <c r="I18" s="27"/>
      <c r="J18" s="411"/>
      <c r="K18" s="411"/>
      <c r="L18" s="411"/>
      <c r="M18" s="411"/>
      <c r="N18" s="1"/>
      <c r="O18" s="1"/>
    </row>
    <row r="19" spans="1:20" s="223" customFormat="1" ht="25.5">
      <c r="A19" s="291" t="s">
        <v>56</v>
      </c>
      <c r="B19" s="294" t="s">
        <v>398</v>
      </c>
      <c r="C19" s="294" t="s">
        <v>123</v>
      </c>
      <c r="D19" s="295">
        <v>164211649</v>
      </c>
      <c r="E19" s="295">
        <v>170362844</v>
      </c>
      <c r="F19" s="385">
        <v>164211649</v>
      </c>
      <c r="G19" s="410"/>
      <c r="H19" s="27"/>
      <c r="I19" s="27"/>
      <c r="J19" s="411"/>
      <c r="K19" s="411"/>
      <c r="L19" s="411"/>
      <c r="M19" s="411"/>
      <c r="N19" s="1"/>
      <c r="O19" s="1"/>
      <c r="P19" s="412"/>
      <c r="Q19" s="412"/>
      <c r="R19" s="412"/>
      <c r="S19" s="412"/>
      <c r="T19" s="412"/>
    </row>
    <row r="20" spans="1:20" s="250" customFormat="1" ht="25.5">
      <c r="A20" s="292">
        <v>1</v>
      </c>
      <c r="B20" s="264" t="s">
        <v>399</v>
      </c>
      <c r="C20" s="264" t="s">
        <v>124</v>
      </c>
      <c r="D20" s="297">
        <v>55182894</v>
      </c>
      <c r="E20" s="297">
        <v>53279919</v>
      </c>
      <c r="F20" s="386">
        <v>55182894</v>
      </c>
      <c r="G20" s="413"/>
      <c r="H20" s="27"/>
      <c r="I20" s="27"/>
      <c r="J20" s="411"/>
      <c r="K20" s="411"/>
      <c r="L20" s="411"/>
      <c r="M20" s="411"/>
      <c r="N20" s="1"/>
      <c r="O20" s="1"/>
    </row>
    <row r="21" spans="1:20" s="250" customFormat="1" ht="25.5">
      <c r="A21" s="292">
        <v>2</v>
      </c>
      <c r="B21" s="264" t="s">
        <v>400</v>
      </c>
      <c r="C21" s="264" t="s">
        <v>125</v>
      </c>
      <c r="D21" s="297">
        <v>25943771</v>
      </c>
      <c r="E21" s="297">
        <v>26144144</v>
      </c>
      <c r="F21" s="386">
        <v>25943771</v>
      </c>
      <c r="G21" s="413"/>
      <c r="H21" s="27"/>
      <c r="I21" s="27"/>
      <c r="J21" s="411"/>
      <c r="K21" s="411"/>
      <c r="L21" s="411"/>
      <c r="M21" s="411"/>
      <c r="N21" s="1"/>
      <c r="O21" s="1"/>
    </row>
    <row r="22" spans="1:20" s="250" customFormat="1" ht="25.5">
      <c r="A22" s="292"/>
      <c r="B22" s="298" t="s">
        <v>255</v>
      </c>
      <c r="C22" s="264" t="s">
        <v>195</v>
      </c>
      <c r="D22" s="297">
        <v>20000000</v>
      </c>
      <c r="E22" s="297">
        <v>20000000</v>
      </c>
      <c r="F22" s="386">
        <v>20000000</v>
      </c>
      <c r="G22" s="413"/>
      <c r="H22" s="27"/>
      <c r="I22" s="27"/>
      <c r="J22" s="411"/>
      <c r="K22" s="411"/>
      <c r="L22" s="411"/>
      <c r="M22" s="411"/>
      <c r="N22" s="1"/>
      <c r="O22" s="1"/>
    </row>
    <row r="23" spans="1:20" s="250" customFormat="1" ht="25.5">
      <c r="A23" s="292"/>
      <c r="B23" s="298" t="s">
        <v>256</v>
      </c>
      <c r="C23" s="264" t="s">
        <v>196</v>
      </c>
      <c r="D23" s="297">
        <v>443771</v>
      </c>
      <c r="E23" s="297">
        <v>644144</v>
      </c>
      <c r="F23" s="386">
        <v>443771</v>
      </c>
      <c r="G23" s="413"/>
      <c r="H23" s="27"/>
      <c r="I23" s="27"/>
      <c r="J23" s="411"/>
      <c r="K23" s="411"/>
      <c r="L23" s="411"/>
      <c r="M23" s="411"/>
      <c r="N23" s="1"/>
      <c r="O23" s="1"/>
    </row>
    <row r="24" spans="1:20" s="250" customFormat="1" ht="25.5">
      <c r="A24" s="292"/>
      <c r="B24" s="298" t="s">
        <v>257</v>
      </c>
      <c r="C24" s="264" t="s">
        <v>231</v>
      </c>
      <c r="D24" s="297">
        <v>5500000</v>
      </c>
      <c r="E24" s="297">
        <v>5500000</v>
      </c>
      <c r="F24" s="386">
        <v>5500000</v>
      </c>
      <c r="G24" s="413"/>
      <c r="H24" s="27"/>
      <c r="I24" s="27"/>
      <c r="J24" s="411"/>
      <c r="K24" s="411"/>
      <c r="L24" s="411"/>
      <c r="M24" s="411"/>
      <c r="N24" s="1"/>
      <c r="O24" s="1"/>
    </row>
    <row r="25" spans="1:20" s="250" customFormat="1" ht="55.5" customHeight="1">
      <c r="A25" s="292">
        <v>3</v>
      </c>
      <c r="B25" s="299" t="s">
        <v>522</v>
      </c>
      <c r="C25" s="264" t="s">
        <v>126</v>
      </c>
      <c r="D25" s="297">
        <v>29700000</v>
      </c>
      <c r="E25" s="297">
        <v>29700000</v>
      </c>
      <c r="F25" s="386">
        <v>29700000</v>
      </c>
      <c r="G25" s="413"/>
      <c r="H25" s="27"/>
      <c r="I25" s="27"/>
      <c r="J25" s="411"/>
      <c r="K25" s="411"/>
      <c r="L25" s="411"/>
      <c r="M25" s="411"/>
      <c r="N25" s="1"/>
      <c r="O25" s="1"/>
    </row>
    <row r="26" spans="1:20" s="250" customFormat="1" ht="25.5">
      <c r="A26" s="292"/>
      <c r="B26" s="264" t="s">
        <v>401</v>
      </c>
      <c r="C26" s="264" t="s">
        <v>194</v>
      </c>
      <c r="D26" s="297">
        <v>16500000</v>
      </c>
      <c r="E26" s="297">
        <v>16500000</v>
      </c>
      <c r="F26" s="386">
        <v>16500000</v>
      </c>
      <c r="G26" s="413"/>
      <c r="H26" s="27"/>
      <c r="I26" s="27"/>
      <c r="J26" s="411"/>
      <c r="K26" s="411"/>
      <c r="L26" s="411"/>
      <c r="M26" s="411"/>
      <c r="N26" s="1"/>
      <c r="O26" s="1"/>
    </row>
    <row r="27" spans="1:20" s="250" customFormat="1" ht="51">
      <c r="A27" s="292"/>
      <c r="B27" s="264" t="s">
        <v>402</v>
      </c>
      <c r="C27" s="264" t="s">
        <v>197</v>
      </c>
      <c r="D27" s="297">
        <v>13200000</v>
      </c>
      <c r="E27" s="297">
        <v>13200000</v>
      </c>
      <c r="F27" s="386">
        <v>13200000</v>
      </c>
      <c r="G27" s="413"/>
      <c r="H27" s="27"/>
      <c r="I27" s="27"/>
      <c r="J27" s="411"/>
      <c r="K27" s="411"/>
      <c r="L27" s="411"/>
      <c r="M27" s="411"/>
      <c r="N27" s="1"/>
      <c r="O27" s="1"/>
    </row>
    <row r="28" spans="1:20" s="250" customFormat="1" ht="25.5">
      <c r="A28" s="292">
        <v>4</v>
      </c>
      <c r="B28" s="264" t="s">
        <v>523</v>
      </c>
      <c r="C28" s="264"/>
      <c r="D28" s="295"/>
      <c r="E28" s="295"/>
      <c r="F28" s="385"/>
      <c r="G28" s="413"/>
      <c r="H28" s="27"/>
      <c r="I28" s="27"/>
      <c r="J28" s="411"/>
      <c r="K28" s="411"/>
      <c r="L28" s="411"/>
      <c r="M28" s="411"/>
      <c r="N28" s="1"/>
      <c r="O28" s="1"/>
    </row>
    <row r="29" spans="1:20" s="250" customFormat="1" ht="25.5">
      <c r="A29" s="292">
        <v>5</v>
      </c>
      <c r="B29" s="264" t="s">
        <v>524</v>
      </c>
      <c r="C29" s="264"/>
      <c r="D29" s="295"/>
      <c r="E29" s="295"/>
      <c r="F29" s="385"/>
      <c r="G29" s="413"/>
      <c r="H29" s="27"/>
      <c r="I29" s="27"/>
      <c r="J29" s="411"/>
      <c r="K29" s="411"/>
      <c r="L29" s="411"/>
      <c r="M29" s="411"/>
      <c r="N29" s="1"/>
      <c r="O29" s="1"/>
    </row>
    <row r="30" spans="1:20" s="250" customFormat="1" ht="25.5">
      <c r="A30" s="292">
        <v>6</v>
      </c>
      <c r="B30" s="264" t="s">
        <v>403</v>
      </c>
      <c r="C30" s="264" t="s">
        <v>127</v>
      </c>
      <c r="D30" s="297"/>
      <c r="E30" s="297">
        <v>11291419</v>
      </c>
      <c r="F30" s="386"/>
      <c r="G30" s="413"/>
      <c r="H30" s="27"/>
      <c r="I30" s="27"/>
      <c r="J30" s="411"/>
      <c r="K30" s="411"/>
      <c r="L30" s="411"/>
      <c r="M30" s="411"/>
      <c r="N30" s="1"/>
      <c r="O30" s="1"/>
    </row>
    <row r="31" spans="1:20" s="250" customFormat="1" ht="63.75">
      <c r="A31" s="292">
        <v>7</v>
      </c>
      <c r="B31" s="264" t="s">
        <v>404</v>
      </c>
      <c r="C31" s="264" t="s">
        <v>128</v>
      </c>
      <c r="D31" s="297">
        <v>15000000</v>
      </c>
      <c r="E31" s="297">
        <v>15000000</v>
      </c>
      <c r="F31" s="386">
        <v>15000000</v>
      </c>
      <c r="G31" s="413"/>
      <c r="H31" s="27"/>
      <c r="I31" s="27"/>
      <c r="J31" s="411"/>
      <c r="K31" s="411"/>
      <c r="L31" s="411"/>
      <c r="M31" s="411"/>
      <c r="N31" s="1"/>
      <c r="O31" s="1"/>
    </row>
    <row r="32" spans="1:20" s="250" customFormat="1" ht="138.75" customHeight="1">
      <c r="A32" s="292">
        <v>8</v>
      </c>
      <c r="B32" s="299" t="s">
        <v>405</v>
      </c>
      <c r="C32" s="264" t="s">
        <v>129</v>
      </c>
      <c r="D32" s="295"/>
      <c r="E32" s="300"/>
      <c r="F32" s="385"/>
      <c r="G32" s="413"/>
      <c r="H32" s="27"/>
      <c r="I32" s="27"/>
      <c r="J32" s="411"/>
      <c r="K32" s="411"/>
      <c r="L32" s="411"/>
      <c r="M32" s="411"/>
      <c r="N32" s="1"/>
      <c r="O32" s="1"/>
    </row>
    <row r="33" spans="1:20" s="250" customFormat="1" ht="51">
      <c r="A33" s="292">
        <v>9</v>
      </c>
      <c r="B33" s="264" t="s">
        <v>406</v>
      </c>
      <c r="C33" s="264" t="s">
        <v>130</v>
      </c>
      <c r="D33" s="297">
        <v>37281729</v>
      </c>
      <c r="E33" s="297">
        <v>34930992</v>
      </c>
      <c r="F33" s="386">
        <v>37281729</v>
      </c>
      <c r="G33" s="413"/>
      <c r="H33" s="27"/>
      <c r="I33" s="27"/>
      <c r="J33" s="411"/>
      <c r="K33" s="411"/>
      <c r="L33" s="411"/>
      <c r="M33" s="411"/>
      <c r="N33" s="1"/>
      <c r="O33" s="1"/>
    </row>
    <row r="34" spans="1:20" s="250" customFormat="1" ht="25.5">
      <c r="A34" s="292"/>
      <c r="B34" s="264" t="s">
        <v>280</v>
      </c>
      <c r="C34" s="264" t="s">
        <v>282</v>
      </c>
      <c r="D34" s="297">
        <v>30964578</v>
      </c>
      <c r="E34" s="297">
        <v>27605409</v>
      </c>
      <c r="F34" s="386">
        <v>30964578</v>
      </c>
      <c r="G34" s="413"/>
      <c r="H34" s="27"/>
      <c r="I34" s="27"/>
      <c r="J34" s="411"/>
      <c r="K34" s="411"/>
      <c r="L34" s="411"/>
      <c r="M34" s="411"/>
      <c r="N34" s="1"/>
      <c r="O34" s="1"/>
    </row>
    <row r="35" spans="1:20" s="250" customFormat="1" ht="25.5">
      <c r="A35" s="292"/>
      <c r="B35" s="264" t="s">
        <v>281</v>
      </c>
      <c r="C35" s="264" t="s">
        <v>283</v>
      </c>
      <c r="D35" s="297">
        <v>6317151</v>
      </c>
      <c r="E35" s="297">
        <v>7325583</v>
      </c>
      <c r="F35" s="386">
        <v>6317151</v>
      </c>
      <c r="G35" s="413"/>
      <c r="H35" s="27"/>
      <c r="I35" s="27"/>
      <c r="J35" s="411"/>
      <c r="K35" s="411"/>
      <c r="L35" s="411"/>
      <c r="M35" s="411"/>
      <c r="N35" s="1"/>
      <c r="O35" s="1"/>
    </row>
    <row r="36" spans="1:20" s="250" customFormat="1" ht="25.5">
      <c r="A36" s="292"/>
      <c r="B36" s="264" t="s">
        <v>439</v>
      </c>
      <c r="C36" s="264" t="s">
        <v>440</v>
      </c>
      <c r="D36" s="295"/>
      <c r="E36" s="295"/>
      <c r="F36" s="385"/>
      <c r="G36" s="413"/>
      <c r="H36" s="27"/>
      <c r="I36" s="27"/>
      <c r="J36" s="411"/>
      <c r="K36" s="411"/>
      <c r="L36" s="411"/>
      <c r="M36" s="411"/>
      <c r="N36" s="1"/>
      <c r="O36" s="1"/>
    </row>
    <row r="37" spans="1:20" s="250" customFormat="1" ht="25.5">
      <c r="A37" s="292">
        <v>10</v>
      </c>
      <c r="B37" s="264" t="s">
        <v>407</v>
      </c>
      <c r="C37" s="264" t="s">
        <v>131</v>
      </c>
      <c r="D37" s="300">
        <v>1103255</v>
      </c>
      <c r="E37" s="300">
        <v>16370</v>
      </c>
      <c r="F37" s="386">
        <v>1103255</v>
      </c>
      <c r="G37" s="413"/>
      <c r="H37" s="27"/>
      <c r="I37" s="27"/>
      <c r="J37" s="411"/>
      <c r="K37" s="411"/>
      <c r="L37" s="411"/>
      <c r="M37" s="411"/>
      <c r="N37" s="1"/>
      <c r="O37" s="1"/>
    </row>
    <row r="38" spans="1:20" s="250" customFormat="1" ht="25.5">
      <c r="A38" s="292"/>
      <c r="B38" s="264" t="s">
        <v>284</v>
      </c>
      <c r="C38" s="264" t="s">
        <v>132</v>
      </c>
      <c r="D38" s="297">
        <v>253943</v>
      </c>
      <c r="E38" s="300">
        <v>16370</v>
      </c>
      <c r="F38" s="386">
        <v>253943</v>
      </c>
      <c r="G38" s="413"/>
      <c r="H38" s="27"/>
      <c r="I38" s="27"/>
      <c r="J38" s="411"/>
      <c r="K38" s="411"/>
      <c r="L38" s="411"/>
      <c r="M38" s="411"/>
      <c r="N38" s="1"/>
      <c r="O38" s="1"/>
    </row>
    <row r="39" spans="1:20" s="250" customFormat="1" ht="25.5">
      <c r="A39" s="292"/>
      <c r="B39" s="264" t="s">
        <v>408</v>
      </c>
      <c r="C39" s="264" t="s">
        <v>198</v>
      </c>
      <c r="D39" s="297">
        <v>849312</v>
      </c>
      <c r="E39" s="295"/>
      <c r="F39" s="386">
        <v>849312</v>
      </c>
      <c r="G39" s="413"/>
      <c r="H39" s="27"/>
      <c r="I39" s="27"/>
      <c r="J39" s="411"/>
      <c r="K39" s="411"/>
      <c r="L39" s="411"/>
      <c r="M39" s="411"/>
      <c r="N39" s="1"/>
      <c r="O39" s="1"/>
    </row>
    <row r="40" spans="1:20" s="250" customFormat="1" ht="25.5">
      <c r="A40" s="292"/>
      <c r="B40" s="264" t="s">
        <v>285</v>
      </c>
      <c r="C40" s="264" t="s">
        <v>193</v>
      </c>
      <c r="D40" s="295"/>
      <c r="E40" s="295"/>
      <c r="F40" s="385"/>
      <c r="G40" s="413"/>
      <c r="H40" s="27"/>
      <c r="I40" s="27"/>
      <c r="J40" s="411"/>
      <c r="K40" s="411"/>
      <c r="L40" s="411"/>
      <c r="M40" s="411"/>
      <c r="N40" s="1"/>
      <c r="O40" s="1"/>
    </row>
    <row r="41" spans="1:20" s="250" customFormat="1" ht="25.5">
      <c r="A41" s="292" t="s">
        <v>133</v>
      </c>
      <c r="B41" s="294" t="s">
        <v>409</v>
      </c>
      <c r="C41" s="264" t="s">
        <v>134</v>
      </c>
      <c r="D41" s="301">
        <v>3321641</v>
      </c>
      <c r="E41" s="355">
        <v>-70034436</v>
      </c>
      <c r="F41" s="355">
        <v>3321641</v>
      </c>
      <c r="G41" s="413"/>
      <c r="H41" s="27"/>
      <c r="I41" s="27"/>
      <c r="J41" s="411"/>
      <c r="K41" s="411"/>
      <c r="L41" s="411"/>
      <c r="M41" s="411"/>
      <c r="N41" s="1"/>
      <c r="O41" s="1"/>
    </row>
    <row r="42" spans="1:20" s="250" customFormat="1" ht="25.5">
      <c r="A42" s="292" t="s">
        <v>135</v>
      </c>
      <c r="B42" s="294" t="s">
        <v>410</v>
      </c>
      <c r="C42" s="264" t="s">
        <v>136</v>
      </c>
      <c r="D42" s="301">
        <v>4169940186</v>
      </c>
      <c r="E42" s="301">
        <v>457399350</v>
      </c>
      <c r="F42" s="355">
        <v>4169940186</v>
      </c>
      <c r="G42" s="413"/>
      <c r="H42" s="27"/>
      <c r="I42" s="27"/>
      <c r="J42" s="411"/>
      <c r="K42" s="411"/>
      <c r="L42" s="411"/>
      <c r="M42" s="411"/>
      <c r="N42" s="1"/>
      <c r="O42" s="1"/>
    </row>
    <row r="43" spans="1:20" s="417" customFormat="1" ht="51">
      <c r="A43" s="352">
        <v>1</v>
      </c>
      <c r="B43" s="353" t="s">
        <v>525</v>
      </c>
      <c r="C43" s="353" t="s">
        <v>137</v>
      </c>
      <c r="D43" s="354">
        <v>209477126</v>
      </c>
      <c r="E43" s="355">
        <v>1040035959</v>
      </c>
      <c r="F43" s="354">
        <v>209477126</v>
      </c>
      <c r="G43" s="414"/>
      <c r="H43" s="415"/>
      <c r="I43" s="415"/>
      <c r="J43" s="416"/>
      <c r="K43" s="416"/>
      <c r="L43" s="416"/>
      <c r="M43" s="416"/>
      <c r="N43" s="383"/>
      <c r="O43" s="383"/>
    </row>
    <row r="44" spans="1:20" s="417" customFormat="1" ht="25.5">
      <c r="A44" s="352">
        <v>2</v>
      </c>
      <c r="B44" s="353" t="s">
        <v>412</v>
      </c>
      <c r="C44" s="353" t="s">
        <v>138</v>
      </c>
      <c r="D44" s="356">
        <v>3960463060</v>
      </c>
      <c r="E44" s="356">
        <v>-582636609</v>
      </c>
      <c r="F44" s="356">
        <v>3960463060</v>
      </c>
      <c r="G44" s="414"/>
      <c r="H44" s="415"/>
      <c r="I44" s="415"/>
      <c r="J44" s="416"/>
      <c r="K44" s="416"/>
      <c r="L44" s="416"/>
      <c r="M44" s="416"/>
      <c r="N44" s="383"/>
      <c r="O44" s="383"/>
    </row>
    <row r="45" spans="1:20" s="250" customFormat="1" ht="51">
      <c r="A45" s="292" t="s">
        <v>139</v>
      </c>
      <c r="B45" s="294" t="s">
        <v>413</v>
      </c>
      <c r="C45" s="264" t="s">
        <v>140</v>
      </c>
      <c r="D45" s="301">
        <v>4173261827</v>
      </c>
      <c r="E45" s="301">
        <v>387364914</v>
      </c>
      <c r="F45" s="355">
        <v>4173261827</v>
      </c>
      <c r="G45" s="413"/>
      <c r="H45" s="27"/>
      <c r="I45" s="27"/>
      <c r="J45" s="411"/>
      <c r="K45" s="411"/>
      <c r="L45" s="411"/>
      <c r="M45" s="411"/>
      <c r="N45" s="1"/>
      <c r="O45" s="1"/>
    </row>
    <row r="46" spans="1:20" s="250" customFormat="1" ht="25.5">
      <c r="A46" s="292" t="s">
        <v>67</v>
      </c>
      <c r="B46" s="294" t="s">
        <v>414</v>
      </c>
      <c r="C46" s="264" t="s">
        <v>141</v>
      </c>
      <c r="D46" s="301">
        <v>51548868071</v>
      </c>
      <c r="E46" s="301">
        <v>51010795143</v>
      </c>
      <c r="F46" s="355">
        <v>51548868071</v>
      </c>
      <c r="G46" s="413"/>
      <c r="H46" s="27"/>
      <c r="I46" s="27"/>
      <c r="J46" s="411"/>
      <c r="K46" s="411"/>
      <c r="L46" s="411"/>
      <c r="M46" s="411"/>
      <c r="N46" s="1"/>
      <c r="O46" s="1"/>
    </row>
    <row r="47" spans="1:20" s="250" customFormat="1" ht="38.25">
      <c r="A47" s="292" t="s">
        <v>142</v>
      </c>
      <c r="B47" s="294" t="s">
        <v>415</v>
      </c>
      <c r="C47" s="264" t="s">
        <v>143</v>
      </c>
      <c r="D47" s="301">
        <v>4298653439</v>
      </c>
      <c r="E47" s="301">
        <v>538072928</v>
      </c>
      <c r="F47" s="355">
        <v>4298653439</v>
      </c>
      <c r="G47" s="413"/>
      <c r="H47" s="27"/>
      <c r="I47" s="27"/>
      <c r="J47" s="411"/>
      <c r="K47" s="411"/>
      <c r="L47" s="411"/>
      <c r="M47" s="411"/>
      <c r="N47" s="1"/>
      <c r="O47" s="1"/>
      <c r="P47" s="418"/>
      <c r="Q47" s="418"/>
      <c r="R47" s="418"/>
      <c r="S47" s="418"/>
      <c r="T47" s="418"/>
    </row>
    <row r="48" spans="1:20" s="250" customFormat="1" ht="51">
      <c r="A48" s="292">
        <v>1</v>
      </c>
      <c r="B48" s="264" t="s">
        <v>416</v>
      </c>
      <c r="C48" s="264" t="s">
        <v>286</v>
      </c>
      <c r="D48" s="300">
        <v>4173261827</v>
      </c>
      <c r="E48" s="297">
        <v>387364914</v>
      </c>
      <c r="F48" s="356">
        <v>4173261827</v>
      </c>
      <c r="G48" s="413"/>
      <c r="H48" s="27"/>
      <c r="I48" s="27"/>
      <c r="J48" s="411"/>
      <c r="K48" s="411"/>
      <c r="L48" s="411"/>
      <c r="M48" s="411"/>
      <c r="N48" s="1"/>
      <c r="O48" s="1"/>
    </row>
    <row r="49" spans="1:15" s="250" customFormat="1" ht="51">
      <c r="A49" s="292">
        <v>2</v>
      </c>
      <c r="B49" s="264" t="s">
        <v>526</v>
      </c>
      <c r="C49" s="264" t="s">
        <v>287</v>
      </c>
      <c r="D49" s="295"/>
      <c r="E49" s="295"/>
      <c r="F49" s="385"/>
      <c r="G49" s="413"/>
      <c r="H49" s="27"/>
      <c r="I49" s="27"/>
      <c r="J49" s="411"/>
      <c r="K49" s="411"/>
      <c r="L49" s="411"/>
      <c r="M49" s="411"/>
      <c r="N49" s="1"/>
      <c r="O49" s="1"/>
    </row>
    <row r="50" spans="1:15" s="250" customFormat="1" ht="51">
      <c r="A50" s="292">
        <v>3</v>
      </c>
      <c r="B50" s="264" t="s">
        <v>594</v>
      </c>
      <c r="C50" s="264" t="s">
        <v>144</v>
      </c>
      <c r="D50" s="300">
        <v>125391612</v>
      </c>
      <c r="E50" s="370">
        <v>150708014</v>
      </c>
      <c r="F50" s="354">
        <v>125391612</v>
      </c>
      <c r="G50" s="413"/>
      <c r="H50" s="27"/>
      <c r="I50" s="27"/>
      <c r="J50" s="411"/>
      <c r="K50" s="411"/>
      <c r="L50" s="411"/>
      <c r="M50" s="411"/>
      <c r="N50" s="1"/>
      <c r="O50" s="1"/>
    </row>
    <row r="51" spans="1:15" s="250" customFormat="1" ht="25.5">
      <c r="A51" s="292" t="s">
        <v>145</v>
      </c>
      <c r="B51" s="294" t="s">
        <v>417</v>
      </c>
      <c r="C51" s="264" t="s">
        <v>146</v>
      </c>
      <c r="D51" s="295">
        <v>55847521510</v>
      </c>
      <c r="E51" s="295">
        <v>51548868071</v>
      </c>
      <c r="F51" s="385">
        <v>55847521510</v>
      </c>
      <c r="G51" s="413"/>
      <c r="H51" s="27"/>
      <c r="I51" s="27"/>
      <c r="J51" s="411"/>
      <c r="K51" s="411"/>
      <c r="L51" s="411"/>
      <c r="M51" s="411"/>
      <c r="N51" s="1"/>
      <c r="O51" s="1"/>
    </row>
    <row r="52" spans="1:15" s="250" customFormat="1" ht="38.25">
      <c r="A52" s="292" t="s">
        <v>258</v>
      </c>
      <c r="B52" s="294" t="s">
        <v>418</v>
      </c>
      <c r="C52" s="264" t="s">
        <v>259</v>
      </c>
      <c r="D52" s="295"/>
      <c r="E52" s="295"/>
      <c r="F52" s="386"/>
      <c r="G52" s="413"/>
      <c r="H52" s="27"/>
      <c r="I52" s="27"/>
      <c r="J52" s="1"/>
      <c r="K52" s="1"/>
      <c r="L52" s="1"/>
      <c r="M52" s="1"/>
      <c r="N52" s="1"/>
      <c r="O52" s="1"/>
    </row>
    <row r="53" spans="1:15" s="250" customFormat="1" ht="38.25">
      <c r="A53" s="292"/>
      <c r="B53" s="264" t="s">
        <v>419</v>
      </c>
      <c r="C53" s="264" t="s">
        <v>260</v>
      </c>
      <c r="D53" s="295"/>
      <c r="E53" s="302"/>
      <c r="F53" s="386"/>
      <c r="G53" s="413"/>
      <c r="H53" s="27"/>
      <c r="I53" s="27"/>
      <c r="J53" s="1"/>
      <c r="K53" s="1"/>
      <c r="L53" s="1"/>
      <c r="M53" s="1"/>
      <c r="N53" s="1"/>
      <c r="O53" s="1"/>
    </row>
    <row r="54" spans="1:15">
      <c r="A54" s="1"/>
      <c r="B54" s="1"/>
      <c r="C54" s="20"/>
      <c r="D54" s="20"/>
      <c r="E54" s="248"/>
      <c r="F54" s="387"/>
    </row>
    <row r="55" spans="1:15" s="1" customFormat="1">
      <c r="A55" s="19" t="s">
        <v>176</v>
      </c>
      <c r="C55" s="20"/>
      <c r="D55" s="21" t="s">
        <v>177</v>
      </c>
      <c r="E55" s="21"/>
      <c r="F55" s="387"/>
      <c r="G55" s="27"/>
      <c r="H55" s="27"/>
      <c r="I55" s="27"/>
    </row>
    <row r="56" spans="1:15" s="1" customFormat="1">
      <c r="A56" s="29" t="s">
        <v>178</v>
      </c>
      <c r="C56" s="20"/>
      <c r="D56" s="220" t="s">
        <v>179</v>
      </c>
      <c r="E56" s="220"/>
      <c r="F56" s="387"/>
      <c r="G56" s="27"/>
      <c r="H56" s="27"/>
      <c r="I56" s="27"/>
    </row>
    <row r="57" spans="1:15" s="1" customFormat="1">
      <c r="C57" s="20"/>
      <c r="D57" s="20"/>
      <c r="E57" s="20"/>
      <c r="F57" s="387"/>
      <c r="G57" s="27"/>
      <c r="H57" s="27"/>
      <c r="I57" s="27"/>
    </row>
    <row r="58" spans="1:15" s="1" customFormat="1">
      <c r="C58" s="20"/>
      <c r="D58" s="20"/>
      <c r="E58" s="20"/>
      <c r="F58" s="387"/>
      <c r="G58" s="27"/>
      <c r="H58" s="27"/>
      <c r="I58" s="27"/>
    </row>
    <row r="59" spans="1:15" s="1" customFormat="1">
      <c r="C59" s="20"/>
      <c r="D59" s="20"/>
      <c r="E59" s="20"/>
      <c r="F59" s="387"/>
      <c r="G59" s="27"/>
      <c r="H59" s="27"/>
      <c r="I59" s="27"/>
    </row>
    <row r="60" spans="1:15" s="1" customFormat="1">
      <c r="C60" s="20"/>
      <c r="D60" s="20"/>
      <c r="E60" s="20"/>
      <c r="F60" s="387"/>
      <c r="G60" s="27"/>
      <c r="H60" s="27"/>
      <c r="I60" s="27"/>
    </row>
    <row r="61" spans="1:15" s="1" customFormat="1">
      <c r="C61" s="20"/>
      <c r="D61" s="20"/>
      <c r="E61" s="20"/>
      <c r="F61" s="387"/>
      <c r="G61" s="27"/>
      <c r="H61" s="27"/>
      <c r="I61" s="27"/>
    </row>
    <row r="62" spans="1:15" s="1" customFormat="1">
      <c r="C62" s="20"/>
      <c r="D62" s="20"/>
      <c r="E62" s="20"/>
      <c r="F62" s="387"/>
      <c r="G62" s="27"/>
      <c r="H62" s="27"/>
      <c r="I62" s="27"/>
    </row>
    <row r="63" spans="1:15" s="1" customFormat="1">
      <c r="A63" s="22"/>
      <c r="B63" s="22"/>
      <c r="C63" s="20"/>
      <c r="D63" s="23"/>
      <c r="E63" s="23"/>
      <c r="F63" s="387"/>
      <c r="G63" s="27"/>
      <c r="H63" s="27"/>
      <c r="I63" s="27"/>
    </row>
    <row r="64" spans="1:15" s="1" customFormat="1">
      <c r="A64" s="19" t="s">
        <v>239</v>
      </c>
      <c r="C64" s="20"/>
      <c r="D64" s="21" t="s">
        <v>450</v>
      </c>
      <c r="E64" s="21"/>
      <c r="F64" s="387"/>
      <c r="G64" s="27"/>
      <c r="H64" s="27"/>
      <c r="I64" s="27"/>
    </row>
    <row r="65" spans="1:9" s="1" customFormat="1">
      <c r="A65" s="19" t="s">
        <v>603</v>
      </c>
      <c r="C65" s="20"/>
      <c r="D65" s="21"/>
      <c r="E65" s="21"/>
      <c r="F65" s="387"/>
      <c r="G65" s="27"/>
      <c r="H65" s="27"/>
      <c r="I65" s="27"/>
    </row>
    <row r="66" spans="1:9" s="1" customFormat="1">
      <c r="A66" s="1" t="s">
        <v>240</v>
      </c>
      <c r="C66" s="20"/>
      <c r="D66" s="20"/>
      <c r="E66" s="20"/>
      <c r="F66" s="387"/>
      <c r="G66" s="27"/>
      <c r="H66" s="27"/>
      <c r="I66" s="27"/>
    </row>
    <row r="67" spans="1:9">
      <c r="A67" s="1"/>
      <c r="B67" s="1"/>
      <c r="C67" s="20"/>
      <c r="D67" s="20"/>
      <c r="E67" s="248"/>
      <c r="F67" s="387"/>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8"/>
  <sheetViews>
    <sheetView view="pageBreakPreview" topLeftCell="A43" zoomScaleNormal="100" zoomScaleSheetLayoutView="100" workbookViewId="0">
      <selection activeCell="J53" sqref="J53"/>
    </sheetView>
  </sheetViews>
  <sheetFormatPr defaultColWidth="9.140625" defaultRowHeight="12.75"/>
  <cols>
    <col min="1" max="1" width="6" style="324" customWidth="1"/>
    <col min="2" max="2" width="33.7109375" style="307" customWidth="1"/>
    <col min="3" max="3" width="12.28515625" style="307" customWidth="1"/>
    <col min="4" max="4" width="14.85546875" style="307" customWidth="1"/>
    <col min="5" max="5" width="20" style="307" customWidth="1"/>
    <col min="6" max="6" width="27" style="307" customWidth="1"/>
    <col min="7" max="7" width="18.42578125" style="307" customWidth="1"/>
    <col min="8" max="8" width="2.5703125" style="307" customWidth="1"/>
    <col min="9" max="9" width="14.28515625" style="253" customWidth="1"/>
    <col min="10" max="11" width="15" style="253" bestFit="1" customWidth="1"/>
    <col min="12" max="12" width="13.28515625" style="253" bestFit="1" customWidth="1"/>
    <col min="13" max="13" width="19.5703125" style="253" bestFit="1" customWidth="1"/>
    <col min="14" max="14" width="7.5703125" style="253" customWidth="1"/>
    <col min="15" max="15" width="14.85546875" style="253" bestFit="1" customWidth="1"/>
    <col min="16" max="16" width="8.7109375" style="253"/>
    <col min="17" max="18" width="9.140625" style="253"/>
    <col min="19" max="16384" width="9.140625" style="307"/>
  </cols>
  <sheetData>
    <row r="1" spans="1:18" ht="25.5" customHeight="1">
      <c r="A1" s="443" t="s">
        <v>513</v>
      </c>
      <c r="B1" s="443"/>
      <c r="C1" s="443"/>
      <c r="D1" s="443"/>
      <c r="E1" s="443"/>
      <c r="F1" s="443"/>
      <c r="G1" s="443"/>
      <c r="H1" s="425"/>
    </row>
    <row r="2" spans="1:18" ht="29.25" customHeight="1">
      <c r="A2" s="458" t="s">
        <v>514</v>
      </c>
      <c r="B2" s="458"/>
      <c r="C2" s="458"/>
      <c r="D2" s="458"/>
      <c r="E2" s="458"/>
      <c r="F2" s="458"/>
      <c r="G2" s="458"/>
      <c r="H2" s="426"/>
    </row>
    <row r="3" spans="1:18">
      <c r="A3" s="445" t="s">
        <v>264</v>
      </c>
      <c r="B3" s="445"/>
      <c r="C3" s="445"/>
      <c r="D3" s="445"/>
      <c r="E3" s="445"/>
      <c r="F3" s="445"/>
      <c r="G3" s="445"/>
      <c r="H3" s="427"/>
    </row>
    <row r="4" spans="1:18">
      <c r="A4" s="445"/>
      <c r="B4" s="445"/>
      <c r="C4" s="445"/>
      <c r="D4" s="445"/>
      <c r="E4" s="445"/>
      <c r="F4" s="445"/>
      <c r="G4" s="445"/>
      <c r="H4" s="427"/>
    </row>
    <row r="5" spans="1:18">
      <c r="A5" s="459" t="str">
        <f>'ngay thang'!B12</f>
        <v>Tại ngày 31 tháng 1 năm 2023/ As at 31 Jan 2023</v>
      </c>
      <c r="B5" s="459"/>
      <c r="C5" s="459"/>
      <c r="D5" s="459"/>
      <c r="E5" s="459"/>
      <c r="F5" s="459"/>
      <c r="G5" s="459"/>
      <c r="H5" s="395"/>
    </row>
    <row r="6" spans="1:18">
      <c r="A6" s="395"/>
      <c r="B6" s="395"/>
      <c r="C6" s="395"/>
      <c r="D6" s="395"/>
      <c r="E6" s="395"/>
      <c r="F6" s="253"/>
      <c r="G6" s="253"/>
      <c r="H6" s="253"/>
    </row>
    <row r="7" spans="1:18" ht="31.5" customHeight="1">
      <c r="A7" s="442" t="s">
        <v>623</v>
      </c>
      <c r="B7" s="442"/>
      <c r="C7" s="442" t="s">
        <v>624</v>
      </c>
      <c r="D7" s="442"/>
      <c r="E7" s="442"/>
      <c r="F7" s="442"/>
      <c r="G7" s="253"/>
      <c r="H7" s="253"/>
    </row>
    <row r="8" spans="1:18" ht="29.25" customHeight="1">
      <c r="A8" s="442" t="s">
        <v>619</v>
      </c>
      <c r="B8" s="442"/>
      <c r="C8" s="442" t="s">
        <v>620</v>
      </c>
      <c r="D8" s="442"/>
      <c r="E8" s="442"/>
      <c r="F8" s="442"/>
      <c r="G8" s="255"/>
      <c r="H8" s="303"/>
    </row>
    <row r="9" spans="1:18" ht="29.25" customHeight="1">
      <c r="A9" s="441" t="s">
        <v>621</v>
      </c>
      <c r="B9" s="441"/>
      <c r="C9" s="441" t="s">
        <v>622</v>
      </c>
      <c r="D9" s="441"/>
      <c r="E9" s="441"/>
      <c r="F9" s="441"/>
      <c r="G9" s="256"/>
      <c r="H9" s="303"/>
    </row>
    <row r="10" spans="1:18" ht="29.25" customHeight="1">
      <c r="A10" s="441" t="s">
        <v>625</v>
      </c>
      <c r="B10" s="441"/>
      <c r="C10" s="441" t="str">
        <f>'ngay thang'!B14</f>
        <v>Ngày 02 tháng 02 năm 2023
02 Feb 2023</v>
      </c>
      <c r="D10" s="441"/>
      <c r="E10" s="441"/>
      <c r="F10" s="441"/>
      <c r="G10" s="256"/>
      <c r="H10" s="388"/>
    </row>
    <row r="11" spans="1:18" ht="23.25" customHeight="1">
      <c r="A11" s="388"/>
      <c r="B11" s="388"/>
      <c r="C11" s="388"/>
      <c r="D11" s="388"/>
      <c r="E11" s="388"/>
      <c r="F11" s="388"/>
      <c r="G11" s="256"/>
      <c r="H11" s="388"/>
    </row>
    <row r="12" spans="1:18" s="428" customFormat="1" ht="18.75" customHeight="1">
      <c r="A12" s="304" t="s">
        <v>267</v>
      </c>
      <c r="I12" s="253"/>
      <c r="J12" s="253"/>
      <c r="K12" s="253"/>
      <c r="L12" s="253"/>
      <c r="M12" s="253"/>
      <c r="N12" s="253"/>
      <c r="O12" s="253"/>
      <c r="P12" s="253"/>
      <c r="Q12" s="253"/>
      <c r="R12" s="253"/>
    </row>
    <row r="13" spans="1:18" ht="63" customHeight="1">
      <c r="A13" s="257" t="s">
        <v>202</v>
      </c>
      <c r="B13" s="257" t="s">
        <v>203</v>
      </c>
      <c r="C13" s="257" t="s">
        <v>201</v>
      </c>
      <c r="D13" s="257" t="s">
        <v>232</v>
      </c>
      <c r="E13" s="257" t="s">
        <v>204</v>
      </c>
      <c r="F13" s="257" t="s">
        <v>205</v>
      </c>
      <c r="G13" s="305" t="s">
        <v>206</v>
      </c>
      <c r="H13" s="306"/>
    </row>
    <row r="14" spans="1:18" ht="63" customHeight="1">
      <c r="A14" s="257" t="s">
        <v>46</v>
      </c>
      <c r="B14" s="308" t="s">
        <v>527</v>
      </c>
      <c r="C14" s="257"/>
      <c r="D14" s="257"/>
      <c r="E14" s="257"/>
      <c r="F14" s="257"/>
      <c r="G14" s="305"/>
      <c r="H14" s="306"/>
    </row>
    <row r="15" spans="1:18" s="268" customFormat="1" ht="51">
      <c r="A15" s="309" t="s">
        <v>56</v>
      </c>
      <c r="B15" s="309" t="s">
        <v>528</v>
      </c>
      <c r="C15" s="309">
        <v>2246</v>
      </c>
      <c r="D15" s="310"/>
      <c r="E15" s="310"/>
      <c r="F15" s="310"/>
      <c r="G15" s="311"/>
      <c r="I15" s="253"/>
      <c r="J15" s="253"/>
      <c r="K15" s="253"/>
      <c r="L15" s="253"/>
      <c r="M15" s="253"/>
      <c r="N15" s="253"/>
      <c r="O15" s="253"/>
      <c r="P15" s="253"/>
      <c r="Q15" s="253"/>
      <c r="R15" s="253"/>
    </row>
    <row r="16" spans="1:18" s="253" customFormat="1">
      <c r="A16" s="312">
        <v>1</v>
      </c>
      <c r="B16" s="313" t="s">
        <v>653</v>
      </c>
      <c r="C16" s="312">
        <v>2246.1</v>
      </c>
      <c r="D16" s="420">
        <v>87000</v>
      </c>
      <c r="E16" s="421">
        <f>+F16/D16</f>
        <v>26050</v>
      </c>
      <c r="F16" s="314">
        <v>2266350000</v>
      </c>
      <c r="G16" s="315">
        <f t="shared" ref="G16:G32" si="0">IFERROR(F16/$F$61," ")</f>
        <v>4.0399736128278976E-2</v>
      </c>
      <c r="H16" s="424"/>
      <c r="M16" s="422"/>
      <c r="N16" s="422"/>
      <c r="O16" s="422"/>
      <c r="P16" s="423"/>
    </row>
    <row r="17" spans="1:18" s="253" customFormat="1">
      <c r="A17" s="312">
        <v>2</v>
      </c>
      <c r="B17" s="313" t="s">
        <v>673</v>
      </c>
      <c r="C17" s="312">
        <v>2246.1999999999998</v>
      </c>
      <c r="D17" s="420">
        <v>40000</v>
      </c>
      <c r="E17" s="421">
        <f t="shared" ref="E17:E31" si="1">+F17/D17</f>
        <v>45100</v>
      </c>
      <c r="F17" s="314">
        <v>1804000000</v>
      </c>
      <c r="G17" s="315">
        <f t="shared" si="0"/>
        <v>3.21579296999207E-2</v>
      </c>
      <c r="H17" s="424"/>
      <c r="M17" s="422"/>
      <c r="N17" s="422"/>
      <c r="O17" s="422"/>
      <c r="P17" s="423"/>
    </row>
    <row r="18" spans="1:18" s="253" customFormat="1">
      <c r="A18" s="312">
        <v>3</v>
      </c>
      <c r="B18" s="313" t="s">
        <v>654</v>
      </c>
      <c r="C18" s="312">
        <v>2246.3000000000002</v>
      </c>
      <c r="D18" s="420">
        <v>40000</v>
      </c>
      <c r="E18" s="421">
        <f t="shared" si="1"/>
        <v>50400</v>
      </c>
      <c r="F18" s="314">
        <v>2016000000</v>
      </c>
      <c r="G18" s="315">
        <f t="shared" si="0"/>
        <v>3.5937021216762823E-2</v>
      </c>
      <c r="H18" s="424"/>
      <c r="M18" s="422"/>
      <c r="N18" s="422"/>
      <c r="O18" s="422"/>
      <c r="P18" s="423"/>
    </row>
    <row r="19" spans="1:18" s="253" customFormat="1">
      <c r="A19" s="312">
        <v>4</v>
      </c>
      <c r="B19" s="313" t="s">
        <v>674</v>
      </c>
      <c r="C19" s="312">
        <v>2246.4</v>
      </c>
      <c r="D19" s="420">
        <v>75000</v>
      </c>
      <c r="E19" s="421">
        <f t="shared" si="1"/>
        <v>30500</v>
      </c>
      <c r="F19" s="314">
        <v>2287500000</v>
      </c>
      <c r="G19" s="315">
        <f t="shared" si="0"/>
        <v>4.077675398479412E-2</v>
      </c>
      <c r="H19" s="424"/>
      <c r="M19" s="422"/>
      <c r="N19" s="422"/>
      <c r="O19" s="422"/>
      <c r="P19" s="423"/>
    </row>
    <row r="20" spans="1:18" s="253" customFormat="1">
      <c r="A20" s="312">
        <v>5</v>
      </c>
      <c r="B20" s="313" t="s">
        <v>675</v>
      </c>
      <c r="C20" s="312">
        <v>2246.5</v>
      </c>
      <c r="D20" s="420">
        <v>93000</v>
      </c>
      <c r="E20" s="421">
        <f t="shared" si="1"/>
        <v>25200</v>
      </c>
      <c r="F20" s="314">
        <v>2343600000</v>
      </c>
      <c r="G20" s="315">
        <f t="shared" si="0"/>
        <v>4.1776787164486774E-2</v>
      </c>
      <c r="H20" s="424"/>
      <c r="M20" s="422"/>
      <c r="N20" s="422"/>
      <c r="O20" s="422"/>
      <c r="P20" s="423"/>
    </row>
    <row r="21" spans="1:18" s="253" customFormat="1">
      <c r="A21" s="312">
        <v>6</v>
      </c>
      <c r="B21" s="313" t="s">
        <v>657</v>
      </c>
      <c r="C21" s="312">
        <v>2246.6</v>
      </c>
      <c r="D21" s="420">
        <v>164500</v>
      </c>
      <c r="E21" s="421">
        <f t="shared" si="1"/>
        <v>14800</v>
      </c>
      <c r="F21" s="314">
        <v>2434600000</v>
      </c>
      <c r="G21" s="315">
        <f t="shared" si="0"/>
        <v>4.339894437218788E-2</v>
      </c>
      <c r="H21" s="424"/>
      <c r="M21" s="422"/>
      <c r="N21" s="422"/>
      <c r="O21" s="422"/>
      <c r="P21" s="423"/>
    </row>
    <row r="22" spans="1:18" s="253" customFormat="1">
      <c r="A22" s="312">
        <v>7</v>
      </c>
      <c r="B22" s="313" t="s">
        <v>655</v>
      </c>
      <c r="C22" s="312">
        <v>2246.6999999999998</v>
      </c>
      <c r="D22" s="420">
        <v>227000</v>
      </c>
      <c r="E22" s="421">
        <f>+F22/D22</f>
        <v>19550</v>
      </c>
      <c r="F22" s="314">
        <v>4437850000</v>
      </c>
      <c r="G22" s="315">
        <f t="shared" si="0"/>
        <v>7.9108685320838729E-2</v>
      </c>
      <c r="H22" s="424"/>
      <c r="M22" s="422"/>
      <c r="N22" s="422"/>
      <c r="O22" s="422"/>
      <c r="P22" s="423"/>
    </row>
    <row r="23" spans="1:18" s="253" customFormat="1">
      <c r="A23" s="312">
        <v>8</v>
      </c>
      <c r="B23" s="313" t="s">
        <v>658</v>
      </c>
      <c r="C23" s="312">
        <v>2246.8000000000002</v>
      </c>
      <c r="D23" s="420">
        <v>187000</v>
      </c>
      <c r="E23" s="421">
        <f t="shared" si="1"/>
        <v>13500</v>
      </c>
      <c r="F23" s="314">
        <v>2524500000</v>
      </c>
      <c r="G23" s="315">
        <f t="shared" si="0"/>
        <v>4.5001493086169513E-2</v>
      </c>
      <c r="H23" s="424"/>
      <c r="M23" s="422"/>
      <c r="N23" s="422"/>
      <c r="O23" s="422"/>
      <c r="P23" s="423"/>
    </row>
    <row r="24" spans="1:18" s="253" customFormat="1">
      <c r="A24" s="312">
        <v>9</v>
      </c>
      <c r="B24" s="313" t="s">
        <v>676</v>
      </c>
      <c r="C24" s="312">
        <v>2246.9</v>
      </c>
      <c r="D24" s="420">
        <v>123000</v>
      </c>
      <c r="E24" s="421">
        <f t="shared" si="1"/>
        <v>21600</v>
      </c>
      <c r="F24" s="314">
        <v>2656800000</v>
      </c>
      <c r="G24" s="315">
        <f t="shared" si="0"/>
        <v>4.7359860103519572E-2</v>
      </c>
      <c r="H24" s="424"/>
      <c r="M24" s="422"/>
      <c r="N24" s="422"/>
      <c r="O24" s="422"/>
      <c r="P24" s="423"/>
    </row>
    <row r="25" spans="1:18" s="253" customFormat="1">
      <c r="A25" s="312">
        <v>10</v>
      </c>
      <c r="B25" s="313" t="s">
        <v>656</v>
      </c>
      <c r="C25" s="374">
        <v>2246.1</v>
      </c>
      <c r="D25" s="420">
        <v>45000</v>
      </c>
      <c r="E25" s="421">
        <f t="shared" si="1"/>
        <v>27100</v>
      </c>
      <c r="F25" s="314">
        <v>1219500000</v>
      </c>
      <c r="G25" s="315">
        <f t="shared" si="0"/>
        <v>2.1738689173532867E-2</v>
      </c>
      <c r="H25" s="424"/>
      <c r="M25" s="422"/>
      <c r="N25" s="422"/>
      <c r="O25" s="422"/>
      <c r="P25" s="423"/>
    </row>
    <row r="26" spans="1:18" s="253" customFormat="1">
      <c r="A26" s="312">
        <v>11</v>
      </c>
      <c r="B26" s="313" t="s">
        <v>659</v>
      </c>
      <c r="C26" s="374">
        <v>2246.11</v>
      </c>
      <c r="D26" s="420">
        <v>100000</v>
      </c>
      <c r="E26" s="421">
        <f t="shared" si="1"/>
        <v>25000</v>
      </c>
      <c r="F26" s="314">
        <v>2500000000</v>
      </c>
      <c r="G26" s="315">
        <f t="shared" si="0"/>
        <v>4.4564758453326907E-2</v>
      </c>
      <c r="H26" s="424"/>
      <c r="M26" s="422"/>
      <c r="N26" s="422"/>
      <c r="O26" s="422"/>
      <c r="P26" s="423"/>
    </row>
    <row r="27" spans="1:18" s="253" customFormat="1">
      <c r="A27" s="312">
        <v>12</v>
      </c>
      <c r="B27" s="313" t="s">
        <v>665</v>
      </c>
      <c r="C27" s="374">
        <v>2246.12</v>
      </c>
      <c r="D27" s="420">
        <v>8000</v>
      </c>
      <c r="E27" s="421">
        <f t="shared" si="1"/>
        <v>91900</v>
      </c>
      <c r="F27" s="314">
        <v>735200000</v>
      </c>
      <c r="G27" s="315">
        <f t="shared" si="0"/>
        <v>1.3105604165954377E-2</v>
      </c>
      <c r="H27" s="424"/>
      <c r="M27" s="422"/>
      <c r="N27" s="422"/>
      <c r="O27" s="422"/>
      <c r="P27" s="423"/>
    </row>
    <row r="28" spans="1:18" s="253" customFormat="1">
      <c r="A28" s="312">
        <v>13</v>
      </c>
      <c r="B28" s="313" t="s">
        <v>677</v>
      </c>
      <c r="C28" s="374">
        <v>2246.13</v>
      </c>
      <c r="D28" s="420">
        <v>128000</v>
      </c>
      <c r="E28" s="421">
        <f t="shared" si="1"/>
        <v>29900</v>
      </c>
      <c r="F28" s="314">
        <v>3827200000</v>
      </c>
      <c r="G28" s="315">
        <f t="shared" si="0"/>
        <v>6.8223297421029103E-2</v>
      </c>
      <c r="H28" s="424"/>
      <c r="M28" s="422"/>
      <c r="N28" s="422"/>
      <c r="O28" s="422"/>
      <c r="P28" s="423"/>
    </row>
    <row r="29" spans="1:18" s="253" customFormat="1">
      <c r="A29" s="312">
        <v>14</v>
      </c>
      <c r="B29" s="313" t="s">
        <v>660</v>
      </c>
      <c r="C29" s="374">
        <v>2246.14</v>
      </c>
      <c r="D29" s="420">
        <v>116000</v>
      </c>
      <c r="E29" s="421">
        <f t="shared" si="1"/>
        <v>23550</v>
      </c>
      <c r="F29" s="314">
        <v>2731800000</v>
      </c>
      <c r="G29" s="315">
        <f t="shared" si="0"/>
        <v>4.869680285711938E-2</v>
      </c>
      <c r="H29" s="424"/>
      <c r="M29" s="422"/>
      <c r="N29" s="422"/>
      <c r="O29" s="422"/>
      <c r="P29" s="423"/>
    </row>
    <row r="30" spans="1:18" s="253" customFormat="1">
      <c r="A30" s="312">
        <v>15</v>
      </c>
      <c r="B30" s="313" t="s">
        <v>678</v>
      </c>
      <c r="C30" s="374">
        <v>2246.15</v>
      </c>
      <c r="D30" s="420">
        <v>144000</v>
      </c>
      <c r="E30" s="421">
        <f t="shared" si="1"/>
        <v>16550</v>
      </c>
      <c r="F30" s="314">
        <v>2383200000</v>
      </c>
      <c r="G30" s="315">
        <f t="shared" si="0"/>
        <v>4.2482692938387474E-2</v>
      </c>
      <c r="H30" s="424"/>
      <c r="M30" s="422"/>
      <c r="N30" s="422"/>
      <c r="O30" s="422"/>
      <c r="P30" s="423"/>
    </row>
    <row r="31" spans="1:18" s="253" customFormat="1">
      <c r="A31" s="312">
        <v>16</v>
      </c>
      <c r="B31" s="313" t="s">
        <v>661</v>
      </c>
      <c r="C31" s="374">
        <v>2246.16</v>
      </c>
      <c r="D31" s="420">
        <v>241000</v>
      </c>
      <c r="E31" s="421">
        <f t="shared" si="1"/>
        <v>19450</v>
      </c>
      <c r="F31" s="314">
        <v>4687450000</v>
      </c>
      <c r="G31" s="315">
        <f t="shared" si="0"/>
        <v>8.3558030804818884E-2</v>
      </c>
      <c r="H31" s="424"/>
      <c r="M31" s="422"/>
      <c r="N31" s="422"/>
      <c r="O31" s="422"/>
      <c r="P31" s="423"/>
    </row>
    <row r="32" spans="1:18" s="268" customFormat="1">
      <c r="A32" s="309"/>
      <c r="B32" s="309" t="s">
        <v>662</v>
      </c>
      <c r="C32" s="309">
        <v>2247</v>
      </c>
      <c r="D32" s="310">
        <v>1818500</v>
      </c>
      <c r="E32" s="421"/>
      <c r="F32" s="310">
        <v>40855550000</v>
      </c>
      <c r="G32" s="316">
        <f t="shared" si="0"/>
        <v>0.72828708689112809</v>
      </c>
      <c r="H32" s="424"/>
      <c r="I32" s="253"/>
      <c r="J32" s="253"/>
      <c r="K32" s="253"/>
      <c r="L32" s="253"/>
      <c r="M32" s="422"/>
      <c r="N32" s="422"/>
      <c r="O32" s="422"/>
      <c r="P32" s="423"/>
      <c r="Q32" s="253"/>
      <c r="R32" s="253"/>
    </row>
    <row r="33" spans="1:18" s="268" customFormat="1" ht="63.75">
      <c r="A33" s="309" t="s">
        <v>133</v>
      </c>
      <c r="B33" s="309" t="s">
        <v>529</v>
      </c>
      <c r="C33" s="309">
        <v>2248</v>
      </c>
      <c r="D33" s="310"/>
      <c r="E33" s="310"/>
      <c r="F33" s="310"/>
      <c r="G33" s="316"/>
      <c r="H33" s="424"/>
      <c r="I33" s="253"/>
      <c r="J33" s="253"/>
      <c r="K33" s="253"/>
      <c r="L33" s="253"/>
      <c r="M33" s="253"/>
      <c r="N33" s="253"/>
      <c r="O33" s="422"/>
      <c r="P33" s="423"/>
      <c r="Q33" s="253"/>
      <c r="R33" s="253"/>
    </row>
    <row r="34" spans="1:18" s="253" customFormat="1" ht="25.5">
      <c r="A34" s="312"/>
      <c r="B34" s="312" t="s">
        <v>627</v>
      </c>
      <c r="C34" s="312">
        <v>2249</v>
      </c>
      <c r="D34" s="314"/>
      <c r="E34" s="314"/>
      <c r="F34" s="314"/>
      <c r="G34" s="315"/>
      <c r="O34" s="422"/>
      <c r="P34" s="423"/>
    </row>
    <row r="35" spans="1:18" s="268" customFormat="1" ht="25.5">
      <c r="A35" s="309"/>
      <c r="B35" s="309" t="s">
        <v>628</v>
      </c>
      <c r="C35" s="309">
        <v>2250</v>
      </c>
      <c r="D35" s="310">
        <v>1818500</v>
      </c>
      <c r="E35" s="310"/>
      <c r="F35" s="310">
        <v>40855550000</v>
      </c>
      <c r="G35" s="316">
        <f t="shared" ref="G35:G50" si="2">IFERROR(F35/$F$61," ")</f>
        <v>0.72828708689112809</v>
      </c>
      <c r="I35" s="253"/>
      <c r="J35" s="253"/>
      <c r="K35" s="253"/>
      <c r="L35" s="253"/>
      <c r="M35" s="253"/>
      <c r="N35" s="253"/>
      <c r="O35" s="422"/>
      <c r="P35" s="423"/>
      <c r="Q35" s="253"/>
      <c r="R35" s="253"/>
    </row>
    <row r="36" spans="1:18" s="268" customFormat="1" ht="25.5">
      <c r="A36" s="309" t="s">
        <v>262</v>
      </c>
      <c r="B36" s="309" t="s">
        <v>629</v>
      </c>
      <c r="C36" s="309">
        <v>2251</v>
      </c>
      <c r="D36" s="310"/>
      <c r="E36" s="310"/>
      <c r="F36" s="310"/>
      <c r="G36" s="316"/>
      <c r="I36" s="253"/>
      <c r="J36" s="253"/>
      <c r="K36" s="253"/>
      <c r="L36" s="253"/>
      <c r="M36" s="253"/>
      <c r="N36" s="253"/>
      <c r="O36" s="422"/>
      <c r="P36" s="423"/>
      <c r="Q36" s="253"/>
      <c r="R36" s="253"/>
    </row>
    <row r="37" spans="1:18" s="268" customFormat="1">
      <c r="A37" s="309"/>
      <c r="B37" s="312" t="s">
        <v>663</v>
      </c>
      <c r="C37" s="312">
        <v>2251.1</v>
      </c>
      <c r="D37" s="314">
        <v>15000</v>
      </c>
      <c r="E37" s="371">
        <f>+F37/D37</f>
        <v>100010.57</v>
      </c>
      <c r="F37" s="314">
        <v>1500158550</v>
      </c>
      <c r="G37" s="315">
        <f t="shared" si="2"/>
        <v>2.6741681368977255E-2</v>
      </c>
      <c r="I37" s="253"/>
      <c r="J37" s="253"/>
      <c r="K37" s="253"/>
      <c r="L37" s="253"/>
      <c r="M37" s="253"/>
      <c r="N37" s="253"/>
      <c r="O37" s="422"/>
      <c r="P37" s="423"/>
      <c r="Q37" s="253"/>
      <c r="R37" s="253"/>
    </row>
    <row r="38" spans="1:18" s="253" customFormat="1" ht="25.5">
      <c r="A38" s="312"/>
      <c r="B38" s="309" t="s">
        <v>626</v>
      </c>
      <c r="C38" s="312">
        <v>2252</v>
      </c>
      <c r="D38" s="310">
        <v>15000</v>
      </c>
      <c r="E38" s="314"/>
      <c r="F38" s="310">
        <v>1500158550</v>
      </c>
      <c r="G38" s="316">
        <f t="shared" si="2"/>
        <v>2.6741681368977255E-2</v>
      </c>
      <c r="M38" s="424"/>
      <c r="N38" s="424"/>
      <c r="O38" s="422"/>
      <c r="P38" s="423"/>
    </row>
    <row r="39" spans="1:18" s="268" customFormat="1" ht="26.25" customHeight="1">
      <c r="A39" s="309" t="s">
        <v>263</v>
      </c>
      <c r="B39" s="309" t="s">
        <v>630</v>
      </c>
      <c r="C39" s="309">
        <v>2253</v>
      </c>
      <c r="D39" s="310"/>
      <c r="E39" s="310"/>
      <c r="F39" s="310"/>
      <c r="G39" s="316"/>
      <c r="I39" s="253"/>
      <c r="J39" s="253"/>
      <c r="K39" s="253"/>
      <c r="L39" s="253"/>
      <c r="M39" s="253"/>
      <c r="N39" s="253"/>
      <c r="O39" s="422"/>
      <c r="P39" s="423"/>
      <c r="Q39" s="253"/>
      <c r="R39" s="253"/>
    </row>
    <row r="40" spans="1:18" s="253" customFormat="1" ht="24" customHeight="1">
      <c r="A40" s="312" t="s">
        <v>261</v>
      </c>
      <c r="B40" s="312" t="s">
        <v>631</v>
      </c>
      <c r="C40" s="312">
        <v>2253.1</v>
      </c>
      <c r="D40" s="314"/>
      <c r="E40" s="314"/>
      <c r="F40" s="314"/>
      <c r="G40" s="316"/>
      <c r="O40" s="422"/>
      <c r="P40" s="423"/>
    </row>
    <row r="41" spans="1:18" s="253" customFormat="1" ht="25.5">
      <c r="A41" s="309"/>
      <c r="B41" s="309" t="s">
        <v>626</v>
      </c>
      <c r="C41" s="309">
        <v>2254</v>
      </c>
      <c r="D41" s="310"/>
      <c r="E41" s="310"/>
      <c r="F41" s="310"/>
      <c r="G41" s="316"/>
      <c r="O41" s="422"/>
      <c r="P41" s="423"/>
    </row>
    <row r="42" spans="1:18" s="268" customFormat="1" ht="25.5">
      <c r="A42" s="309"/>
      <c r="B42" s="309" t="s">
        <v>632</v>
      </c>
      <c r="C42" s="309">
        <v>2255</v>
      </c>
      <c r="D42" s="310">
        <f>+D32+D38</f>
        <v>1833500</v>
      </c>
      <c r="E42" s="310"/>
      <c r="F42" s="310">
        <f>+F32+F38</f>
        <v>42355708550</v>
      </c>
      <c r="G42" s="316">
        <f t="shared" si="2"/>
        <v>0.75502876826010534</v>
      </c>
      <c r="I42" s="253"/>
      <c r="J42" s="253"/>
      <c r="K42" s="253"/>
      <c r="L42" s="253"/>
      <c r="M42" s="424"/>
      <c r="N42" s="424"/>
      <c r="O42" s="422"/>
      <c r="P42" s="423"/>
      <c r="Q42" s="253"/>
      <c r="R42" s="253"/>
    </row>
    <row r="43" spans="1:18" s="268" customFormat="1" ht="25.5">
      <c r="A43" s="309" t="s">
        <v>67</v>
      </c>
      <c r="B43" s="309" t="s">
        <v>633</v>
      </c>
      <c r="C43" s="309">
        <v>2256</v>
      </c>
      <c r="D43" s="310"/>
      <c r="E43" s="310"/>
      <c r="F43" s="310"/>
      <c r="G43" s="316"/>
      <c r="I43" s="253"/>
      <c r="J43" s="253"/>
      <c r="K43" s="253"/>
      <c r="L43" s="253"/>
      <c r="M43" s="253"/>
      <c r="N43" s="253"/>
      <c r="O43" s="422"/>
      <c r="P43" s="423"/>
      <c r="Q43" s="253"/>
      <c r="R43" s="253"/>
    </row>
    <row r="44" spans="1:18" s="253" customFormat="1" ht="25.5">
      <c r="A44" s="312">
        <v>1</v>
      </c>
      <c r="B44" s="312" t="s">
        <v>420</v>
      </c>
      <c r="C44" s="312">
        <v>2256.1</v>
      </c>
      <c r="D44" s="314" t="s">
        <v>435</v>
      </c>
      <c r="E44" s="314" t="s">
        <v>435</v>
      </c>
      <c r="F44" s="314">
        <v>25582192</v>
      </c>
      <c r="G44" s="315">
        <f t="shared" si="2"/>
        <v>4.5602568287465281E-4</v>
      </c>
      <c r="O44" s="422"/>
      <c r="P44" s="423"/>
    </row>
    <row r="45" spans="1:18" s="253" customFormat="1" ht="25.5">
      <c r="A45" s="312">
        <v>2</v>
      </c>
      <c r="B45" s="312" t="s">
        <v>448</v>
      </c>
      <c r="C45" s="312">
        <v>2256.1999999999998</v>
      </c>
      <c r="D45" s="314" t="s">
        <v>435</v>
      </c>
      <c r="E45" s="314" t="s">
        <v>435</v>
      </c>
      <c r="F45" s="314">
        <v>152301370</v>
      </c>
      <c r="G45" s="315">
        <f t="shared" si="2"/>
        <v>2.7149095064643077E-3</v>
      </c>
      <c r="O45" s="422"/>
      <c r="P45" s="423"/>
    </row>
    <row r="46" spans="1:18" s="253" customFormat="1" ht="25.5">
      <c r="A46" s="312">
        <v>3</v>
      </c>
      <c r="B46" s="312" t="s">
        <v>421</v>
      </c>
      <c r="C46" s="312">
        <v>2256.3000000000002</v>
      </c>
      <c r="D46" s="314" t="s">
        <v>435</v>
      </c>
      <c r="E46" s="314" t="s">
        <v>435</v>
      </c>
      <c r="F46" s="314">
        <v>46500000</v>
      </c>
      <c r="G46" s="315">
        <f t="shared" si="2"/>
        <v>8.2890450723188051E-4</v>
      </c>
      <c r="O46" s="422"/>
      <c r="P46" s="423"/>
    </row>
    <row r="47" spans="1:18" s="253" customFormat="1" ht="25.5">
      <c r="A47" s="312">
        <v>4</v>
      </c>
      <c r="B47" s="312" t="s">
        <v>530</v>
      </c>
      <c r="C47" s="312">
        <v>2256.4</v>
      </c>
      <c r="D47" s="314" t="s">
        <v>435</v>
      </c>
      <c r="E47" s="314" t="s">
        <v>435</v>
      </c>
      <c r="F47" s="314"/>
      <c r="G47" s="316"/>
      <c r="O47" s="422"/>
      <c r="P47" s="423"/>
    </row>
    <row r="48" spans="1:18" s="253" customFormat="1" ht="38.25">
      <c r="A48" s="312">
        <v>5</v>
      </c>
      <c r="B48" s="312" t="s">
        <v>422</v>
      </c>
      <c r="C48" s="312">
        <v>2256.5</v>
      </c>
      <c r="D48" s="314" t="s">
        <v>435</v>
      </c>
      <c r="E48" s="314" t="s">
        <v>435</v>
      </c>
      <c r="F48" s="314">
        <v>1513975000</v>
      </c>
      <c r="G48" s="315">
        <f t="shared" si="2"/>
        <v>2.6987972071750244E-2</v>
      </c>
      <c r="O48" s="422"/>
      <c r="P48" s="423"/>
    </row>
    <row r="49" spans="1:18" s="253" customFormat="1" ht="25.5">
      <c r="A49" s="312">
        <v>6</v>
      </c>
      <c r="B49" s="312" t="s">
        <v>423</v>
      </c>
      <c r="C49" s="312">
        <v>2256.6</v>
      </c>
      <c r="D49" s="314" t="s">
        <v>435</v>
      </c>
      <c r="E49" s="314" t="s">
        <v>435</v>
      </c>
      <c r="F49" s="314"/>
      <c r="G49" s="316"/>
      <c r="O49" s="422"/>
      <c r="P49" s="423"/>
    </row>
    <row r="50" spans="1:18" s="253" customFormat="1" ht="38.25">
      <c r="A50" s="312">
        <v>7</v>
      </c>
      <c r="B50" s="312" t="s">
        <v>666</v>
      </c>
      <c r="C50" s="312">
        <v>2256.6999999999998</v>
      </c>
      <c r="D50" s="314" t="s">
        <v>435</v>
      </c>
      <c r="E50" s="314" t="s">
        <v>435</v>
      </c>
      <c r="F50" s="314">
        <v>5000000000</v>
      </c>
      <c r="G50" s="315">
        <f t="shared" si="2"/>
        <v>8.9129516906653813E-2</v>
      </c>
      <c r="O50" s="422"/>
      <c r="P50" s="423"/>
    </row>
    <row r="51" spans="1:18" s="268" customFormat="1" ht="25.5">
      <c r="A51" s="309"/>
      <c r="B51" s="309" t="s">
        <v>425</v>
      </c>
      <c r="C51" s="309">
        <v>2257</v>
      </c>
      <c r="D51" s="310" t="s">
        <v>435</v>
      </c>
      <c r="E51" s="310" t="s">
        <v>435</v>
      </c>
      <c r="F51" s="317">
        <f>F44+F45+F46+F48+F50</f>
        <v>6738358562</v>
      </c>
      <c r="G51" s="316">
        <f>IFERROR(F51/$F$61," ")</f>
        <v>0.1201173286749749</v>
      </c>
      <c r="I51" s="253"/>
      <c r="J51" s="253"/>
      <c r="K51" s="253"/>
      <c r="L51" s="253"/>
      <c r="M51" s="253"/>
      <c r="N51" s="253"/>
      <c r="O51" s="422"/>
      <c r="P51" s="423"/>
      <c r="Q51" s="253"/>
      <c r="R51" s="253"/>
    </row>
    <row r="52" spans="1:18" s="268" customFormat="1" ht="25.5">
      <c r="A52" s="309" t="s">
        <v>142</v>
      </c>
      <c r="B52" s="309" t="s">
        <v>426</v>
      </c>
      <c r="C52" s="309">
        <v>2258</v>
      </c>
      <c r="D52" s="310" t="s">
        <v>435</v>
      </c>
      <c r="E52" s="310" t="s">
        <v>435</v>
      </c>
      <c r="F52" s="317"/>
      <c r="G52" s="315"/>
      <c r="I52" s="253"/>
      <c r="J52" s="253"/>
      <c r="K52" s="253"/>
      <c r="L52" s="253"/>
      <c r="M52" s="253"/>
      <c r="N52" s="253"/>
      <c r="O52" s="422"/>
      <c r="P52" s="423"/>
      <c r="Q52" s="253"/>
      <c r="R52" s="253"/>
    </row>
    <row r="53" spans="1:18" s="253" customFormat="1" ht="25.5">
      <c r="A53" s="312">
        <v>1</v>
      </c>
      <c r="B53" s="312" t="s">
        <v>369</v>
      </c>
      <c r="C53" s="312">
        <v>2259</v>
      </c>
      <c r="D53" s="314" t="s">
        <v>435</v>
      </c>
      <c r="E53" s="314" t="s">
        <v>435</v>
      </c>
      <c r="F53" s="318">
        <f>+F54+F55+F56+F57</f>
        <v>7004071569</v>
      </c>
      <c r="G53" s="319">
        <f>SUM(G54:G57)</f>
        <v>0.12485390306491977</v>
      </c>
      <c r="I53" s="424"/>
      <c r="J53" s="424"/>
      <c r="O53" s="422"/>
      <c r="P53" s="423"/>
    </row>
    <row r="54" spans="1:18" s="253" customFormat="1" ht="25.5">
      <c r="A54" s="312">
        <v>1.1000000000000001</v>
      </c>
      <c r="B54" s="312" t="s">
        <v>511</v>
      </c>
      <c r="C54" s="312">
        <v>2259.1</v>
      </c>
      <c r="D54" s="314"/>
      <c r="E54" s="314"/>
      <c r="F54" s="318">
        <v>970144367</v>
      </c>
      <c r="G54" s="315">
        <f>IFERROR(F54/$F$61," ")</f>
        <v>1.7293699752084293E-2</v>
      </c>
      <c r="J54" s="424"/>
      <c r="O54" s="422"/>
      <c r="P54" s="423"/>
    </row>
    <row r="55" spans="1:18" s="253" customFormat="1" ht="24.75" customHeight="1">
      <c r="A55" s="312">
        <v>1.2</v>
      </c>
      <c r="B55" s="312" t="s">
        <v>427</v>
      </c>
      <c r="C55" s="312">
        <v>2259.1999999999998</v>
      </c>
      <c r="D55" s="314" t="s">
        <v>435</v>
      </c>
      <c r="E55" s="314" t="s">
        <v>435</v>
      </c>
      <c r="F55" s="318">
        <v>33927202</v>
      </c>
      <c r="G55" s="315">
        <f>IFERROR(F55/$F$61," ")</f>
        <v>6.0478302485089187E-4</v>
      </c>
      <c r="J55" s="432"/>
      <c r="O55" s="422"/>
      <c r="P55" s="423"/>
    </row>
    <row r="56" spans="1:18" s="253" customFormat="1" ht="39" customHeight="1">
      <c r="A56" s="312">
        <v>1.3</v>
      </c>
      <c r="B56" s="312" t="s">
        <v>451</v>
      </c>
      <c r="C56" s="312">
        <v>2259.3000000000002</v>
      </c>
      <c r="D56" s="314"/>
      <c r="E56" s="314"/>
      <c r="F56" s="318"/>
      <c r="G56" s="315"/>
      <c r="O56" s="422"/>
      <c r="P56" s="423"/>
    </row>
    <row r="57" spans="1:18" s="253" customFormat="1" ht="52.5" customHeight="1">
      <c r="A57" s="312">
        <v>1.4</v>
      </c>
      <c r="B57" s="312" t="s">
        <v>667</v>
      </c>
      <c r="C57" s="312">
        <v>2259.4</v>
      </c>
      <c r="D57" s="314"/>
      <c r="E57" s="314"/>
      <c r="F57" s="318">
        <v>6000000000</v>
      </c>
      <c r="G57" s="315">
        <f>IFERROR(F57/$F$61," ")</f>
        <v>0.10695542028798458</v>
      </c>
      <c r="O57" s="422"/>
      <c r="P57" s="423"/>
    </row>
    <row r="58" spans="1:18" s="253" customFormat="1" ht="24.75" customHeight="1">
      <c r="A58" s="312">
        <v>2</v>
      </c>
      <c r="B58" s="312" t="s">
        <v>424</v>
      </c>
      <c r="C58" s="312">
        <v>2260</v>
      </c>
      <c r="D58" s="314" t="s">
        <v>435</v>
      </c>
      <c r="E58" s="314" t="s">
        <v>435</v>
      </c>
      <c r="F58" s="318"/>
      <c r="G58" s="315"/>
      <c r="O58" s="422"/>
      <c r="P58" s="423"/>
    </row>
    <row r="59" spans="1:18" s="253" customFormat="1" ht="24.75" customHeight="1">
      <c r="A59" s="312">
        <v>3</v>
      </c>
      <c r="B59" s="312" t="s">
        <v>428</v>
      </c>
      <c r="C59" s="312">
        <v>2261</v>
      </c>
      <c r="D59" s="314" t="s">
        <v>435</v>
      </c>
      <c r="E59" s="314" t="s">
        <v>435</v>
      </c>
      <c r="F59" s="318"/>
      <c r="G59" s="315"/>
      <c r="O59" s="422"/>
      <c r="P59" s="423"/>
    </row>
    <row r="60" spans="1:18" s="253" customFormat="1" ht="25.5">
      <c r="A60" s="312">
        <v>4</v>
      </c>
      <c r="B60" s="312" t="s">
        <v>425</v>
      </c>
      <c r="C60" s="312">
        <v>2262</v>
      </c>
      <c r="D60" s="314"/>
      <c r="E60" s="314"/>
      <c r="F60" s="317">
        <f>+F53+F58+F59</f>
        <v>7004071569</v>
      </c>
      <c r="G60" s="316">
        <f>IFERROR(F60/$F$61," ")</f>
        <v>0.12485390306491977</v>
      </c>
      <c r="O60" s="422"/>
      <c r="P60" s="423"/>
    </row>
    <row r="61" spans="1:18" s="268" customFormat="1" ht="25.5">
      <c r="A61" s="309" t="s">
        <v>145</v>
      </c>
      <c r="B61" s="309" t="s">
        <v>429</v>
      </c>
      <c r="C61" s="309">
        <v>2263</v>
      </c>
      <c r="D61" s="310">
        <v>1833500</v>
      </c>
      <c r="E61" s="310"/>
      <c r="F61" s="317">
        <f>+F42+F51+F60</f>
        <v>56098138681</v>
      </c>
      <c r="G61" s="316">
        <f>IFERROR(F61/$F$61," ")</f>
        <v>1</v>
      </c>
      <c r="I61" s="253"/>
      <c r="J61" s="253"/>
      <c r="K61" s="253"/>
      <c r="L61" s="253"/>
      <c r="M61" s="253"/>
      <c r="N61" s="253"/>
      <c r="O61" s="422"/>
      <c r="P61" s="423"/>
      <c r="Q61" s="253"/>
      <c r="R61" s="253"/>
    </row>
    <row r="62" spans="1:18" s="268" customFormat="1">
      <c r="A62" s="389"/>
      <c r="B62" s="389"/>
      <c r="C62" s="389"/>
      <c r="D62" s="320"/>
      <c r="E62" s="320"/>
      <c r="F62" s="321"/>
      <c r="G62" s="322"/>
      <c r="I62" s="253"/>
      <c r="J62" s="253"/>
      <c r="K62" s="253"/>
      <c r="L62" s="253"/>
      <c r="M62" s="253"/>
      <c r="N62" s="253"/>
      <c r="O62" s="422"/>
      <c r="P62" s="423"/>
      <c r="Q62" s="253"/>
      <c r="R62" s="253"/>
    </row>
    <row r="63" spans="1:18">
      <c r="A63" s="323" t="s">
        <v>652</v>
      </c>
    </row>
    <row r="64" spans="1:18" ht="118.5" customHeight="1">
      <c r="A64" s="457" t="s">
        <v>679</v>
      </c>
      <c r="B64" s="457"/>
      <c r="C64" s="457"/>
      <c r="D64" s="457"/>
      <c r="E64" s="457"/>
      <c r="F64" s="457"/>
      <c r="G64" s="457"/>
    </row>
    <row r="66" spans="1:8">
      <c r="A66" s="268" t="s">
        <v>176</v>
      </c>
      <c r="B66" s="253"/>
      <c r="C66" s="269"/>
      <c r="E66" s="270" t="s">
        <v>177</v>
      </c>
      <c r="F66" s="270"/>
      <c r="G66" s="253"/>
      <c r="H66" s="253"/>
    </row>
    <row r="67" spans="1:8">
      <c r="A67" s="325" t="s">
        <v>178</v>
      </c>
      <c r="B67" s="253"/>
      <c r="C67" s="269"/>
      <c r="E67" s="326" t="s">
        <v>179</v>
      </c>
      <c r="F67" s="326"/>
      <c r="G67" s="253"/>
      <c r="H67" s="253"/>
    </row>
    <row r="68" spans="1:8">
      <c r="A68" s="253"/>
      <c r="B68" s="253"/>
      <c r="C68" s="269"/>
      <c r="E68" s="269"/>
      <c r="F68" s="269"/>
      <c r="G68" s="253"/>
      <c r="H68" s="253"/>
    </row>
    <row r="69" spans="1:8">
      <c r="A69" s="253"/>
      <c r="B69" s="253"/>
      <c r="C69" s="269"/>
      <c r="E69" s="269"/>
      <c r="F69" s="269"/>
      <c r="G69" s="253"/>
      <c r="H69" s="253"/>
    </row>
    <row r="70" spans="1:8">
      <c r="A70" s="253"/>
      <c r="B70" s="253"/>
      <c r="C70" s="269"/>
      <c r="E70" s="269"/>
      <c r="F70" s="269"/>
      <c r="G70" s="253"/>
      <c r="H70" s="253"/>
    </row>
    <row r="71" spans="1:8">
      <c r="A71" s="253"/>
      <c r="B71" s="253"/>
      <c r="C71" s="269"/>
      <c r="E71" s="269"/>
      <c r="F71" s="269"/>
      <c r="G71" s="253"/>
      <c r="H71" s="253"/>
    </row>
    <row r="72" spans="1:8">
      <c r="A72" s="253"/>
      <c r="B72" s="253"/>
      <c r="C72" s="269"/>
      <c r="E72" s="269"/>
      <c r="F72" s="269"/>
      <c r="G72" s="253"/>
      <c r="H72" s="253"/>
    </row>
    <row r="73" spans="1:8">
      <c r="A73" s="253"/>
      <c r="B73" s="253"/>
      <c r="C73" s="269"/>
      <c r="E73" s="269"/>
      <c r="F73" s="269"/>
      <c r="G73" s="253"/>
      <c r="H73" s="253"/>
    </row>
    <row r="74" spans="1:8">
      <c r="A74" s="253"/>
      <c r="B74" s="253"/>
      <c r="C74" s="269"/>
      <c r="E74" s="269"/>
      <c r="F74" s="269"/>
      <c r="G74" s="253"/>
      <c r="H74" s="253"/>
    </row>
    <row r="75" spans="1:8">
      <c r="A75" s="272"/>
      <c r="B75" s="272"/>
      <c r="C75" s="273"/>
      <c r="E75" s="273"/>
      <c r="F75" s="273"/>
      <c r="G75" s="272"/>
      <c r="H75" s="253"/>
    </row>
    <row r="76" spans="1:8">
      <c r="A76" s="268" t="s">
        <v>239</v>
      </c>
      <c r="B76" s="253"/>
      <c r="C76" s="269"/>
      <c r="E76" s="270" t="s">
        <v>450</v>
      </c>
      <c r="F76" s="270"/>
      <c r="G76" s="253"/>
      <c r="H76" s="253"/>
    </row>
    <row r="77" spans="1:8">
      <c r="A77" s="268" t="s">
        <v>603</v>
      </c>
      <c r="B77" s="253"/>
      <c r="C77" s="269"/>
      <c r="E77" s="270"/>
      <c r="F77" s="270"/>
      <c r="G77" s="253"/>
      <c r="H77" s="253"/>
    </row>
    <row r="78" spans="1:8">
      <c r="A78" s="253" t="s">
        <v>240</v>
      </c>
      <c r="B78" s="253"/>
      <c r="C78" s="269"/>
      <c r="E78" s="269"/>
      <c r="F78" s="269"/>
      <c r="G78" s="253"/>
      <c r="H78" s="253"/>
    </row>
  </sheetData>
  <mergeCells count="13">
    <mergeCell ref="A1:G1"/>
    <mergeCell ref="A2:G2"/>
    <mergeCell ref="A3:G4"/>
    <mergeCell ref="A5:G5"/>
    <mergeCell ref="A8:B8"/>
    <mergeCell ref="C8:F8"/>
    <mergeCell ref="A7:B7"/>
    <mergeCell ref="C7:F7"/>
    <mergeCell ref="A64:G64"/>
    <mergeCell ref="A9:B9"/>
    <mergeCell ref="C9:F9"/>
    <mergeCell ref="A10:B10"/>
    <mergeCell ref="C10:F10"/>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1" zoomScaleNormal="100" zoomScaleSheetLayoutView="100" workbookViewId="0">
      <selection activeCell="E16" sqref="E16"/>
    </sheetView>
  </sheetViews>
  <sheetFormatPr defaultColWidth="9.140625" defaultRowHeight="12.75"/>
  <cols>
    <col min="1" max="1" width="7.42578125" style="340" customWidth="1"/>
    <col min="2" max="2" width="5.28515625" style="340" customWidth="1"/>
    <col min="3" max="3" width="52.5703125" style="327" customWidth="1"/>
    <col min="4" max="4" width="11.7109375" style="327" customWidth="1"/>
    <col min="5" max="5" width="28.42578125" style="327" customWidth="1"/>
    <col min="6" max="6" width="29.85546875" style="327" customWidth="1"/>
    <col min="7" max="7" width="5.140625" style="327" customWidth="1"/>
    <col min="8" max="8" width="15.28515625" style="327" customWidth="1"/>
    <col min="9" max="9" width="12.7109375" style="327" bestFit="1" customWidth="1"/>
    <col min="10" max="10" width="15.7109375" style="327" hidden="1" customWidth="1"/>
    <col min="11" max="11" width="15.42578125" style="327" hidden="1" customWidth="1"/>
    <col min="12" max="12" width="9.140625" style="327"/>
    <col min="13" max="13" width="15" style="327" bestFit="1" customWidth="1"/>
    <col min="14" max="16384" width="9.140625" style="327"/>
  </cols>
  <sheetData>
    <row r="1" spans="1:13" ht="24.75" customHeight="1">
      <c r="A1" s="466" t="s">
        <v>573</v>
      </c>
      <c r="B1" s="466"/>
      <c r="C1" s="466"/>
      <c r="D1" s="466"/>
      <c r="E1" s="466"/>
      <c r="F1" s="466"/>
    </row>
    <row r="2" spans="1:13" ht="26.25" customHeight="1">
      <c r="A2" s="467" t="s">
        <v>574</v>
      </c>
      <c r="B2" s="467"/>
      <c r="C2" s="467"/>
      <c r="D2" s="467"/>
      <c r="E2" s="467"/>
      <c r="F2" s="467"/>
    </row>
    <row r="3" spans="1:13">
      <c r="A3" s="468" t="s">
        <v>575</v>
      </c>
      <c r="B3" s="468"/>
      <c r="C3" s="468"/>
      <c r="D3" s="468"/>
      <c r="E3" s="468"/>
      <c r="F3" s="468"/>
      <c r="G3" s="468"/>
      <c r="H3" s="429"/>
    </row>
    <row r="4" spans="1:13" ht="22.5" customHeight="1">
      <c r="A4" s="468"/>
      <c r="B4" s="468"/>
      <c r="C4" s="468"/>
      <c r="D4" s="468"/>
      <c r="E4" s="468"/>
      <c r="F4" s="468"/>
      <c r="G4" s="468"/>
      <c r="H4" s="429"/>
    </row>
    <row r="5" spans="1:13">
      <c r="A5" s="469" t="str">
        <f>'ngay thang'!B10</f>
        <v>Tháng 1 năm 2023/Jan 2023</v>
      </c>
      <c r="B5" s="469"/>
      <c r="C5" s="469"/>
      <c r="D5" s="469"/>
      <c r="E5" s="469"/>
      <c r="F5" s="469"/>
      <c r="G5" s="469"/>
      <c r="H5" s="396"/>
    </row>
    <row r="6" spans="1:13">
      <c r="A6" s="396"/>
      <c r="B6" s="396"/>
      <c r="C6" s="396"/>
      <c r="D6" s="396"/>
      <c r="E6" s="396"/>
    </row>
    <row r="7" spans="1:13" ht="30.75" customHeight="1">
      <c r="A7" s="328"/>
      <c r="B7" s="465" t="s">
        <v>619</v>
      </c>
      <c r="C7" s="465"/>
      <c r="D7" s="465" t="s">
        <v>620</v>
      </c>
      <c r="E7" s="465"/>
      <c r="F7" s="465"/>
      <c r="G7" s="465"/>
      <c r="H7" s="329"/>
    </row>
    <row r="8" spans="1:13" ht="30.75" customHeight="1">
      <c r="A8" s="330"/>
      <c r="B8" s="464" t="s">
        <v>621</v>
      </c>
      <c r="C8" s="464"/>
      <c r="D8" s="464" t="s">
        <v>622</v>
      </c>
      <c r="E8" s="464"/>
      <c r="F8" s="464"/>
      <c r="G8" s="330"/>
      <c r="H8" s="331"/>
    </row>
    <row r="9" spans="1:13" ht="30.75" customHeight="1">
      <c r="A9" s="328"/>
      <c r="B9" s="465" t="s">
        <v>623</v>
      </c>
      <c r="C9" s="465"/>
      <c r="D9" s="465" t="s">
        <v>624</v>
      </c>
      <c r="E9" s="465"/>
      <c r="F9" s="465"/>
      <c r="G9" s="328"/>
      <c r="H9" s="329"/>
    </row>
    <row r="10" spans="1:13" ht="30.75" customHeight="1">
      <c r="A10" s="330"/>
      <c r="B10" s="464" t="s">
        <v>625</v>
      </c>
      <c r="C10" s="464"/>
      <c r="D10" s="464" t="str">
        <f>'ngay thang'!B14</f>
        <v>Ngày 02 tháng 02 năm 2023
02 Feb 2023</v>
      </c>
      <c r="E10" s="464"/>
      <c r="F10" s="464"/>
      <c r="G10" s="330"/>
      <c r="H10" s="331"/>
    </row>
    <row r="12" spans="1:13" ht="58.5" customHeight="1">
      <c r="A12" s="460" t="s">
        <v>199</v>
      </c>
      <c r="B12" s="460"/>
      <c r="C12" s="397" t="s">
        <v>576</v>
      </c>
      <c r="D12" s="397" t="s">
        <v>174</v>
      </c>
      <c r="E12" s="397" t="s">
        <v>288</v>
      </c>
      <c r="F12" s="397" t="s">
        <v>289</v>
      </c>
    </row>
    <row r="13" spans="1:13" ht="30" customHeight="1">
      <c r="A13" s="263" t="s">
        <v>46</v>
      </c>
      <c r="B13" s="263"/>
      <c r="C13" s="332" t="s">
        <v>577</v>
      </c>
      <c r="D13" s="260" t="s">
        <v>578</v>
      </c>
      <c r="E13" s="249">
        <v>51548868071</v>
      </c>
      <c r="F13" s="249">
        <v>51010795143</v>
      </c>
      <c r="I13" s="333"/>
      <c r="J13" s="333"/>
      <c r="K13" s="333"/>
      <c r="L13" s="333"/>
      <c r="M13" s="333"/>
    </row>
    <row r="14" spans="1:13" ht="38.25">
      <c r="A14" s="263" t="s">
        <v>56</v>
      </c>
      <c r="B14" s="263"/>
      <c r="C14" s="332" t="s">
        <v>579</v>
      </c>
      <c r="D14" s="260" t="s">
        <v>580</v>
      </c>
      <c r="E14" s="375">
        <v>4173261827</v>
      </c>
      <c r="F14" s="249">
        <v>387364914</v>
      </c>
      <c r="I14" s="333"/>
      <c r="J14" s="333"/>
      <c r="K14" s="333"/>
      <c r="L14" s="333"/>
      <c r="M14" s="333"/>
    </row>
    <row r="15" spans="1:13" ht="54.75" customHeight="1">
      <c r="A15" s="461"/>
      <c r="B15" s="260" t="s">
        <v>110</v>
      </c>
      <c r="C15" s="334" t="s">
        <v>581</v>
      </c>
      <c r="D15" s="260" t="s">
        <v>582</v>
      </c>
      <c r="E15" s="376">
        <v>4173261827</v>
      </c>
      <c r="F15" s="335">
        <v>387364914</v>
      </c>
      <c r="I15" s="333"/>
      <c r="J15" s="333"/>
      <c r="K15" s="333"/>
      <c r="L15" s="333"/>
      <c r="M15" s="333"/>
    </row>
    <row r="16" spans="1:13" ht="53.25" customHeight="1">
      <c r="A16" s="462"/>
      <c r="B16" s="260" t="s">
        <v>112</v>
      </c>
      <c r="C16" s="334" t="s">
        <v>583</v>
      </c>
      <c r="D16" s="260" t="s">
        <v>584</v>
      </c>
      <c r="E16" s="335"/>
      <c r="F16" s="335"/>
      <c r="I16" s="333"/>
      <c r="J16" s="333"/>
      <c r="K16" s="333"/>
      <c r="L16" s="333"/>
      <c r="M16" s="333"/>
    </row>
    <row r="17" spans="1:13" ht="51.75" customHeight="1">
      <c r="A17" s="263" t="s">
        <v>133</v>
      </c>
      <c r="B17" s="263"/>
      <c r="C17" s="332" t="s">
        <v>585</v>
      </c>
      <c r="D17" s="263" t="s">
        <v>586</v>
      </c>
      <c r="E17" s="249">
        <v>125391612</v>
      </c>
      <c r="F17" s="249">
        <v>150708014</v>
      </c>
      <c r="H17" s="333"/>
      <c r="I17" s="333"/>
      <c r="J17" s="333"/>
      <c r="K17" s="333"/>
      <c r="L17" s="333"/>
      <c r="M17" s="333"/>
    </row>
    <row r="18" spans="1:13" ht="29.25" customHeight="1">
      <c r="A18" s="461"/>
      <c r="B18" s="260" t="s">
        <v>587</v>
      </c>
      <c r="C18" s="334" t="s">
        <v>588</v>
      </c>
      <c r="D18" s="260" t="s">
        <v>589</v>
      </c>
      <c r="E18" s="335">
        <v>305783109</v>
      </c>
      <c r="F18" s="335">
        <v>243329586</v>
      </c>
      <c r="H18" s="333"/>
      <c r="I18" s="333"/>
      <c r="J18" s="333"/>
      <c r="K18" s="333"/>
      <c r="L18" s="333"/>
      <c r="M18" s="333"/>
    </row>
    <row r="19" spans="1:13" ht="29.25" customHeight="1">
      <c r="A19" s="463"/>
      <c r="B19" s="260" t="s">
        <v>590</v>
      </c>
      <c r="C19" s="334" t="s">
        <v>591</v>
      </c>
      <c r="D19" s="260" t="s">
        <v>592</v>
      </c>
      <c r="E19" s="335">
        <v>180391497</v>
      </c>
      <c r="F19" s="335">
        <v>92621572</v>
      </c>
      <c r="H19" s="333"/>
      <c r="I19" s="333"/>
      <c r="J19" s="333"/>
      <c r="K19" s="333"/>
      <c r="L19" s="333"/>
      <c r="M19" s="333"/>
    </row>
    <row r="20" spans="1:13" s="337" customFormat="1" ht="39" customHeight="1">
      <c r="A20" s="263" t="s">
        <v>135</v>
      </c>
      <c r="B20" s="263"/>
      <c r="C20" s="336" t="s">
        <v>605</v>
      </c>
      <c r="D20" s="263" t="s">
        <v>593</v>
      </c>
      <c r="E20" s="249">
        <v>55847521510</v>
      </c>
      <c r="F20" s="249">
        <v>51548868071</v>
      </c>
      <c r="H20" s="338"/>
      <c r="I20" s="333"/>
      <c r="J20" s="333"/>
      <c r="K20" s="333"/>
      <c r="L20" s="333"/>
      <c r="M20" s="333"/>
    </row>
    <row r="21" spans="1:13">
      <c r="A21" s="263"/>
      <c r="B21" s="263"/>
      <c r="C21" s="332"/>
      <c r="D21" s="263"/>
      <c r="E21" s="339"/>
      <c r="F21" s="339"/>
    </row>
    <row r="23" spans="1:13">
      <c r="A23" s="341" t="s">
        <v>176</v>
      </c>
      <c r="B23" s="327"/>
      <c r="C23" s="342"/>
      <c r="E23" s="343" t="s">
        <v>177</v>
      </c>
    </row>
    <row r="24" spans="1:13">
      <c r="A24" s="344" t="s">
        <v>178</v>
      </c>
      <c r="B24" s="327"/>
      <c r="C24" s="342"/>
      <c r="E24" s="345" t="s">
        <v>179</v>
      </c>
    </row>
    <row r="25" spans="1:13">
      <c r="A25" s="327"/>
      <c r="B25" s="327"/>
      <c r="C25" s="342"/>
      <c r="E25" s="342"/>
    </row>
    <row r="26" spans="1:13">
      <c r="A26" s="327"/>
      <c r="B26" s="327"/>
      <c r="C26" s="342"/>
      <c r="E26" s="342"/>
    </row>
    <row r="27" spans="1:13">
      <c r="A27" s="327"/>
      <c r="B27" s="327"/>
      <c r="C27" s="342"/>
      <c r="E27" s="342"/>
    </row>
    <row r="28" spans="1:13">
      <c r="A28" s="327"/>
      <c r="B28" s="327"/>
      <c r="C28" s="342"/>
      <c r="E28" s="342"/>
    </row>
    <row r="29" spans="1:13">
      <c r="A29" s="327"/>
      <c r="B29" s="327"/>
      <c r="C29" s="342"/>
      <c r="E29" s="342"/>
    </row>
    <row r="30" spans="1:13">
      <c r="A30" s="327"/>
      <c r="B30" s="327"/>
      <c r="C30" s="342"/>
      <c r="E30" s="342"/>
    </row>
    <row r="31" spans="1:13">
      <c r="A31" s="327"/>
      <c r="B31" s="327"/>
      <c r="C31" s="342"/>
      <c r="E31" s="342"/>
    </row>
    <row r="32" spans="1:13">
      <c r="A32" s="346"/>
      <c r="B32" s="346"/>
      <c r="C32" s="273"/>
      <c r="E32" s="273"/>
      <c r="F32" s="346"/>
    </row>
    <row r="33" spans="1:5">
      <c r="A33" s="341" t="s">
        <v>239</v>
      </c>
      <c r="B33" s="327"/>
      <c r="C33" s="342"/>
      <c r="E33" s="270" t="s">
        <v>450</v>
      </c>
    </row>
    <row r="34" spans="1:5">
      <c r="A34" s="341" t="s">
        <v>603</v>
      </c>
      <c r="B34" s="327"/>
      <c r="C34" s="342"/>
      <c r="E34" s="270"/>
    </row>
    <row r="35" spans="1:5">
      <c r="A35" s="327" t="s">
        <v>240</v>
      </c>
      <c r="B35" s="327"/>
      <c r="C35" s="342"/>
      <c r="E35" s="269"/>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tabSelected="1" view="pageBreakPreview" topLeftCell="A33" zoomScaleNormal="100" zoomScaleSheetLayoutView="100" workbookViewId="0">
      <selection activeCell="D37" sqref="D37"/>
    </sheetView>
  </sheetViews>
  <sheetFormatPr defaultColWidth="9.140625" defaultRowHeight="12.75"/>
  <cols>
    <col min="1" max="1" width="9.140625" style="26"/>
    <col min="2" max="2" width="59.42578125" style="26" customWidth="1"/>
    <col min="3" max="3" width="12.85546875" style="26" customWidth="1"/>
    <col min="4" max="4" width="28.85546875" style="26" customWidth="1"/>
    <col min="5" max="5" width="29.5703125" style="381" customWidth="1"/>
    <col min="6" max="6" width="2.5703125" style="26" customWidth="1"/>
    <col min="7" max="7" width="22.42578125" customWidth="1"/>
    <col min="8" max="8" width="17.42578125" customWidth="1"/>
    <col min="9" max="9" width="18.28515625" customWidth="1"/>
    <col min="10" max="10" width="20.5703125" customWidth="1"/>
    <col min="11" max="11" width="21.85546875" customWidth="1"/>
    <col min="12" max="12" width="13.28515625" bestFit="1" customWidth="1"/>
    <col min="13" max="13" width="21.28515625" customWidth="1"/>
    <col min="14" max="14" width="10.7109375" bestFit="1" customWidth="1"/>
    <col min="15" max="15" width="18.42578125" bestFit="1" customWidth="1"/>
    <col min="16" max="16" width="24.28515625" customWidth="1"/>
    <col min="17" max="17" width="18.7109375" bestFit="1" customWidth="1"/>
    <col min="18" max="18" width="14.5703125" style="402" bestFit="1" customWidth="1"/>
    <col min="19" max="16384" width="9.140625" style="26"/>
  </cols>
  <sheetData>
    <row r="1" spans="1:18" ht="23.25" customHeight="1">
      <c r="A1" s="453" t="s">
        <v>513</v>
      </c>
      <c r="B1" s="453"/>
      <c r="C1" s="453"/>
      <c r="D1" s="453"/>
      <c r="E1" s="453"/>
      <c r="F1" s="453"/>
    </row>
    <row r="2" spans="1:18" ht="27" customHeight="1">
      <c r="A2" s="473" t="s">
        <v>514</v>
      </c>
      <c r="B2" s="473"/>
      <c r="C2" s="473"/>
      <c r="D2" s="473"/>
      <c r="E2" s="473"/>
      <c r="F2" s="473"/>
    </row>
    <row r="3" spans="1:18" ht="15" customHeight="1">
      <c r="A3" s="455" t="s">
        <v>264</v>
      </c>
      <c r="B3" s="455"/>
      <c r="C3" s="455"/>
      <c r="D3" s="455"/>
      <c r="E3" s="455"/>
      <c r="F3" s="455"/>
    </row>
    <row r="4" spans="1:18">
      <c r="A4" s="455"/>
      <c r="B4" s="455"/>
      <c r="C4" s="455"/>
      <c r="D4" s="455"/>
      <c r="E4" s="455"/>
      <c r="F4" s="455"/>
    </row>
    <row r="5" spans="1:18">
      <c r="A5" s="456" t="str">
        <f>'ngay thang'!B10</f>
        <v>Tháng 1 năm 2023/Jan 2023</v>
      </c>
      <c r="B5" s="456"/>
      <c r="C5" s="456"/>
      <c r="D5" s="456"/>
      <c r="E5" s="456"/>
      <c r="F5" s="456"/>
    </row>
    <row r="6" spans="1:18">
      <c r="A6" s="393"/>
      <c r="B6" s="393"/>
      <c r="C6" s="393"/>
      <c r="D6" s="393"/>
      <c r="E6" s="377"/>
      <c r="F6" s="1"/>
    </row>
    <row r="7" spans="1:18" ht="31.5" customHeight="1">
      <c r="A7" s="451" t="s">
        <v>247</v>
      </c>
      <c r="B7" s="451"/>
      <c r="C7" s="451" t="s">
        <v>617</v>
      </c>
      <c r="D7" s="451"/>
      <c r="E7" s="451"/>
      <c r="F7" s="451"/>
    </row>
    <row r="8" spans="1:18" ht="30" customHeight="1">
      <c r="A8" s="451" t="s">
        <v>245</v>
      </c>
      <c r="B8" s="451"/>
      <c r="C8" s="451" t="s">
        <v>449</v>
      </c>
      <c r="D8" s="451"/>
      <c r="E8" s="451"/>
      <c r="F8" s="451"/>
    </row>
    <row r="9" spans="1:18" ht="30" customHeight="1">
      <c r="A9" s="452" t="s">
        <v>244</v>
      </c>
      <c r="B9" s="452"/>
      <c r="C9" s="452" t="s">
        <v>246</v>
      </c>
      <c r="D9" s="452"/>
      <c r="E9" s="452"/>
      <c r="F9" s="452"/>
    </row>
    <row r="10" spans="1:18" ht="30" customHeight="1">
      <c r="A10" s="452" t="s">
        <v>248</v>
      </c>
      <c r="B10" s="452"/>
      <c r="C10" s="452" t="str">
        <f>'ngay thang'!B14</f>
        <v>Ngày 02 tháng 02 năm 2023
02 Feb 2023</v>
      </c>
      <c r="D10" s="452"/>
      <c r="E10" s="452"/>
      <c r="F10" s="452"/>
    </row>
    <row r="11" spans="1:18" ht="22.5" customHeight="1">
      <c r="A11" s="391"/>
      <c r="B11" s="391"/>
      <c r="C11" s="391"/>
      <c r="D11" s="391"/>
      <c r="E11" s="378"/>
      <c r="F11" s="391"/>
    </row>
    <row r="12" spans="1:18" ht="21" customHeight="1">
      <c r="A12" s="289" t="s">
        <v>268</v>
      </c>
      <c r="B12" s="307"/>
      <c r="C12" s="307"/>
      <c r="D12" s="307"/>
      <c r="E12" s="430"/>
    </row>
    <row r="13" spans="1:18" s="250" customFormat="1" ht="43.5" customHeight="1">
      <c r="A13" s="347" t="s">
        <v>202</v>
      </c>
      <c r="B13" s="347" t="s">
        <v>207</v>
      </c>
      <c r="C13" s="347" t="s">
        <v>208</v>
      </c>
      <c r="D13" s="347" t="s">
        <v>452</v>
      </c>
      <c r="E13" s="379" t="s">
        <v>453</v>
      </c>
      <c r="G13"/>
      <c r="H13"/>
      <c r="I13"/>
      <c r="J13"/>
      <c r="K13"/>
      <c r="L13"/>
      <c r="M13"/>
      <c r="N13"/>
      <c r="O13"/>
      <c r="P13"/>
      <c r="Q13"/>
      <c r="R13" s="402"/>
    </row>
    <row r="14" spans="1:18" s="1" customFormat="1" ht="31.5" customHeight="1">
      <c r="A14" s="348" t="s">
        <v>46</v>
      </c>
      <c r="B14" s="349" t="s">
        <v>634</v>
      </c>
      <c r="C14" s="349" t="s">
        <v>147</v>
      </c>
      <c r="D14" s="312"/>
      <c r="E14" s="380"/>
      <c r="G14"/>
      <c r="H14"/>
      <c r="I14"/>
      <c r="J14"/>
      <c r="K14"/>
      <c r="L14"/>
      <c r="M14"/>
      <c r="N14"/>
      <c r="O14"/>
      <c r="P14"/>
      <c r="Q14"/>
      <c r="R14" s="402"/>
    </row>
    <row r="15" spans="1:18" s="1" customFormat="1" ht="50.25" customHeight="1">
      <c r="A15" s="348">
        <v>1</v>
      </c>
      <c r="B15" s="349" t="s">
        <v>531</v>
      </c>
      <c r="C15" s="349" t="s">
        <v>148</v>
      </c>
      <c r="D15" s="363">
        <v>1.2001643938943733E-2</v>
      </c>
      <c r="E15" s="351">
        <v>1.2001298884224366E-2</v>
      </c>
      <c r="G15"/>
      <c r="H15"/>
      <c r="I15"/>
      <c r="J15"/>
      <c r="K15"/>
      <c r="L15"/>
      <c r="M15"/>
      <c r="N15"/>
      <c r="O15"/>
      <c r="P15"/>
      <c r="Q15"/>
      <c r="R15" s="402"/>
    </row>
    <row r="16" spans="1:18" s="1" customFormat="1" ht="56.25" customHeight="1">
      <c r="A16" s="348">
        <v>2</v>
      </c>
      <c r="B16" s="349" t="s">
        <v>532</v>
      </c>
      <c r="C16" s="349" t="s">
        <v>149</v>
      </c>
      <c r="D16" s="363">
        <v>5.6424714147013423E-3</v>
      </c>
      <c r="E16" s="351">
        <v>5.8889670274498949E-3</v>
      </c>
      <c r="G16"/>
      <c r="H16"/>
      <c r="I16"/>
      <c r="J16"/>
      <c r="K16"/>
      <c r="L16"/>
      <c r="M16"/>
      <c r="N16"/>
      <c r="O16"/>
      <c r="P16"/>
      <c r="Q16"/>
      <c r="R16" s="402"/>
    </row>
    <row r="17" spans="1:19" s="1" customFormat="1" ht="75" customHeight="1">
      <c r="A17" s="348">
        <v>3</v>
      </c>
      <c r="B17" s="350" t="s">
        <v>533</v>
      </c>
      <c r="C17" s="349" t="s">
        <v>150</v>
      </c>
      <c r="D17" s="363">
        <v>6.4594079641170851E-3</v>
      </c>
      <c r="E17" s="351">
        <v>6.6899233998734802E-3</v>
      </c>
      <c r="G17"/>
      <c r="H17"/>
      <c r="I17"/>
      <c r="J17"/>
      <c r="K17"/>
      <c r="L17"/>
      <c r="M17"/>
      <c r="N17"/>
      <c r="O17"/>
      <c r="P17"/>
      <c r="Q17"/>
      <c r="R17" s="402"/>
    </row>
    <row r="18" spans="1:19" s="1" customFormat="1" ht="48" customHeight="1">
      <c r="A18" s="348">
        <v>4</v>
      </c>
      <c r="B18" s="349" t="s">
        <v>635</v>
      </c>
      <c r="C18" s="349" t="s">
        <v>151</v>
      </c>
      <c r="D18" s="363">
        <v>0</v>
      </c>
      <c r="E18" s="351">
        <v>2.5433915214099667E-3</v>
      </c>
      <c r="G18"/>
      <c r="H18"/>
      <c r="I18"/>
      <c r="J18"/>
      <c r="K18"/>
      <c r="L18"/>
      <c r="M18"/>
      <c r="N18"/>
      <c r="O18"/>
      <c r="P18"/>
      <c r="Q18"/>
      <c r="R18" s="402"/>
      <c r="S18" s="431"/>
    </row>
    <row r="19" spans="1:19" s="1" customFormat="1" ht="56.25" customHeight="1">
      <c r="A19" s="348">
        <v>5</v>
      </c>
      <c r="B19" s="349" t="s">
        <v>534</v>
      </c>
      <c r="C19" s="349"/>
      <c r="D19" s="363"/>
      <c r="E19" s="351"/>
      <c r="G19"/>
      <c r="H19"/>
      <c r="I19"/>
      <c r="J19"/>
      <c r="K19"/>
      <c r="L19"/>
      <c r="M19"/>
      <c r="N19"/>
      <c r="O19"/>
      <c r="P19"/>
      <c r="Q19"/>
      <c r="R19" s="402"/>
      <c r="S19" s="431"/>
    </row>
    <row r="20" spans="1:19" s="1" customFormat="1" ht="57.75" customHeight="1">
      <c r="A20" s="348">
        <v>6</v>
      </c>
      <c r="B20" s="349" t="s">
        <v>535</v>
      </c>
      <c r="C20" s="349"/>
      <c r="D20" s="363"/>
      <c r="E20" s="351"/>
      <c r="G20"/>
      <c r="H20"/>
      <c r="I20"/>
      <c r="J20"/>
      <c r="K20"/>
      <c r="L20"/>
      <c r="M20"/>
      <c r="N20"/>
      <c r="O20"/>
      <c r="P20"/>
      <c r="Q20"/>
      <c r="R20" s="402"/>
      <c r="S20" s="431"/>
    </row>
    <row r="21" spans="1:19" s="1" customFormat="1" ht="81" customHeight="1">
      <c r="A21" s="348">
        <v>7</v>
      </c>
      <c r="B21" s="350" t="s">
        <v>636</v>
      </c>
      <c r="C21" s="349" t="s">
        <v>152</v>
      </c>
      <c r="D21" s="363">
        <v>1.1610619219321992E-2</v>
      </c>
      <c r="E21" s="351">
        <v>1.1250640599520252E-2</v>
      </c>
      <c r="G21"/>
      <c r="H21"/>
      <c r="I21"/>
      <c r="J21"/>
      <c r="K21"/>
      <c r="L21"/>
      <c r="M21"/>
      <c r="N21"/>
      <c r="O21"/>
      <c r="P21"/>
      <c r="Q21"/>
      <c r="R21" s="402"/>
      <c r="S21" s="431"/>
    </row>
    <row r="22" spans="1:19" s="1" customFormat="1" ht="42" customHeight="1">
      <c r="A22" s="348">
        <v>8</v>
      </c>
      <c r="B22" s="349" t="s">
        <v>536</v>
      </c>
      <c r="C22" s="349" t="s">
        <v>153</v>
      </c>
      <c r="D22" s="363">
        <v>3.5714142537084152E-2</v>
      </c>
      <c r="E22" s="351">
        <v>3.8374221432477963E-2</v>
      </c>
      <c r="G22"/>
      <c r="H22"/>
      <c r="I22"/>
      <c r="J22"/>
      <c r="K22"/>
      <c r="L22"/>
      <c r="M22"/>
      <c r="N22"/>
      <c r="O22"/>
      <c r="P22"/>
      <c r="Q22"/>
      <c r="R22" s="402"/>
      <c r="S22" s="431"/>
    </row>
    <row r="23" spans="1:19" s="1" customFormat="1" ht="69.75" customHeight="1">
      <c r="A23" s="348">
        <v>9</v>
      </c>
      <c r="B23" s="350" t="s">
        <v>637</v>
      </c>
      <c r="C23" s="349" t="s">
        <v>154</v>
      </c>
      <c r="D23" s="351">
        <v>2.7942027409540602</v>
      </c>
      <c r="E23" s="351">
        <v>2.7304635162902304</v>
      </c>
      <c r="G23"/>
      <c r="H23"/>
      <c r="I23"/>
      <c r="J23"/>
      <c r="K23"/>
      <c r="L23"/>
      <c r="M23"/>
      <c r="N23"/>
      <c r="O23"/>
      <c r="P23"/>
      <c r="Q23"/>
      <c r="R23" s="402"/>
      <c r="S23" s="431"/>
    </row>
    <row r="24" spans="1:19" s="1" customFormat="1" ht="57" customHeight="1">
      <c r="A24" s="348">
        <v>10</v>
      </c>
      <c r="B24" s="350" t="s">
        <v>537</v>
      </c>
      <c r="C24" s="349"/>
      <c r="D24" s="351"/>
      <c r="E24" s="351"/>
      <c r="G24"/>
      <c r="H24"/>
      <c r="I24"/>
      <c r="J24"/>
      <c r="K24"/>
      <c r="L24"/>
      <c r="M24"/>
      <c r="N24"/>
      <c r="O24"/>
      <c r="P24"/>
      <c r="Q24"/>
      <c r="R24" s="402"/>
      <c r="S24" s="431"/>
    </row>
    <row r="25" spans="1:19" s="1" customFormat="1" ht="25.5">
      <c r="A25" s="348" t="s">
        <v>56</v>
      </c>
      <c r="B25" s="349" t="s">
        <v>638</v>
      </c>
      <c r="C25" s="349" t="s">
        <v>155</v>
      </c>
      <c r="D25" s="363"/>
      <c r="E25" s="364"/>
      <c r="G25"/>
      <c r="H25"/>
      <c r="I25"/>
      <c r="J25"/>
      <c r="K25"/>
      <c r="L25"/>
      <c r="M25"/>
      <c r="N25"/>
      <c r="O25"/>
      <c r="P25"/>
      <c r="Q25"/>
      <c r="R25" s="402"/>
      <c r="S25" s="431"/>
    </row>
    <row r="26" spans="1:19" s="1" customFormat="1" ht="30" customHeight="1">
      <c r="A26" s="470">
        <v>1</v>
      </c>
      <c r="B26" s="349" t="s">
        <v>639</v>
      </c>
      <c r="C26" s="349" t="s">
        <v>156</v>
      </c>
      <c r="D26" s="364">
        <v>53459353000</v>
      </c>
      <c r="E26" s="365">
        <v>53305410200</v>
      </c>
      <c r="G26"/>
      <c r="H26"/>
      <c r="I26"/>
      <c r="J26"/>
      <c r="K26"/>
      <c r="L26"/>
      <c r="M26"/>
      <c r="N26"/>
      <c r="O26"/>
      <c r="P26"/>
      <c r="Q26"/>
      <c r="R26" s="402"/>
      <c r="S26" s="431"/>
    </row>
    <row r="27" spans="1:19" s="1" customFormat="1" ht="39.75" customHeight="1">
      <c r="A27" s="471"/>
      <c r="B27" s="349" t="s">
        <v>640</v>
      </c>
      <c r="C27" s="349" t="s">
        <v>157</v>
      </c>
      <c r="D27" s="366">
        <v>53459353000</v>
      </c>
      <c r="E27" s="364">
        <v>53305410200</v>
      </c>
      <c r="G27"/>
      <c r="H27"/>
      <c r="I27"/>
      <c r="J27"/>
      <c r="K27"/>
      <c r="L27"/>
      <c r="M27"/>
      <c r="N27"/>
      <c r="O27"/>
      <c r="P27"/>
      <c r="Q27"/>
      <c r="R27" s="402"/>
      <c r="S27" s="431"/>
    </row>
    <row r="28" spans="1:19" s="1" customFormat="1" ht="42.75" customHeight="1">
      <c r="A28" s="472"/>
      <c r="B28" s="349" t="s">
        <v>641</v>
      </c>
      <c r="C28" s="349" t="s">
        <v>158</v>
      </c>
      <c r="D28" s="367">
        <v>5345935.3</v>
      </c>
      <c r="E28" s="368">
        <v>5330541.0199999996</v>
      </c>
      <c r="G28"/>
      <c r="H28"/>
      <c r="I28"/>
      <c r="J28"/>
      <c r="K28"/>
      <c r="L28"/>
      <c r="M28"/>
      <c r="N28"/>
      <c r="O28"/>
      <c r="P28"/>
      <c r="Q28"/>
      <c r="R28" s="402"/>
      <c r="S28" s="431"/>
    </row>
    <row r="29" spans="1:19" s="1" customFormat="1" ht="32.25" customHeight="1">
      <c r="A29" s="470">
        <v>2</v>
      </c>
      <c r="B29" s="349" t="s">
        <v>642</v>
      </c>
      <c r="C29" s="349" t="s">
        <v>159</v>
      </c>
      <c r="D29" s="364">
        <v>120228900</v>
      </c>
      <c r="E29" s="364">
        <v>153942800</v>
      </c>
      <c r="G29"/>
      <c r="H29"/>
      <c r="I29"/>
      <c r="J29"/>
      <c r="K29"/>
      <c r="L29"/>
      <c r="M29"/>
      <c r="N29"/>
      <c r="O29"/>
      <c r="P29"/>
      <c r="Q29"/>
      <c r="R29" s="402"/>
      <c r="S29" s="431"/>
    </row>
    <row r="30" spans="1:19" s="1" customFormat="1" ht="31.5" customHeight="1">
      <c r="A30" s="471"/>
      <c r="B30" s="349" t="s">
        <v>643</v>
      </c>
      <c r="C30" s="349" t="s">
        <v>160</v>
      </c>
      <c r="D30" s="369">
        <v>29966.53</v>
      </c>
      <c r="E30" s="369">
        <v>24902.38</v>
      </c>
      <c r="G30"/>
      <c r="H30"/>
      <c r="I30"/>
      <c r="J30"/>
      <c r="K30"/>
      <c r="L30"/>
      <c r="M30"/>
      <c r="N30"/>
      <c r="O30"/>
      <c r="P30"/>
      <c r="Q30"/>
      <c r="R30" s="402"/>
      <c r="S30" s="431"/>
    </row>
    <row r="31" spans="1:19" s="1" customFormat="1" ht="30" customHeight="1">
      <c r="A31" s="471"/>
      <c r="B31" s="349" t="s">
        <v>644</v>
      </c>
      <c r="C31" s="349" t="s">
        <v>161</v>
      </c>
      <c r="D31" s="364">
        <v>299665300</v>
      </c>
      <c r="E31" s="364">
        <v>249023800</v>
      </c>
      <c r="G31"/>
      <c r="H31"/>
      <c r="I31"/>
      <c r="J31"/>
      <c r="K31"/>
      <c r="L31"/>
      <c r="M31"/>
      <c r="N31"/>
      <c r="O31"/>
      <c r="P31"/>
      <c r="Q31"/>
      <c r="R31" s="402"/>
      <c r="S31" s="431"/>
    </row>
    <row r="32" spans="1:19" s="1" customFormat="1" ht="30.75" customHeight="1">
      <c r="A32" s="471"/>
      <c r="B32" s="349" t="s">
        <v>645</v>
      </c>
      <c r="C32" s="349" t="s">
        <v>162</v>
      </c>
      <c r="D32" s="369">
        <v>-17943.64</v>
      </c>
      <c r="E32" s="369">
        <v>-9508.1</v>
      </c>
      <c r="G32"/>
      <c r="H32"/>
      <c r="I32"/>
      <c r="J32"/>
      <c r="K32"/>
      <c r="L32"/>
      <c r="M32"/>
      <c r="N32"/>
      <c r="O32"/>
      <c r="P32"/>
      <c r="Q32"/>
      <c r="R32" s="402"/>
      <c r="S32" s="431"/>
    </row>
    <row r="33" spans="1:19" s="1" customFormat="1" ht="42.75" customHeight="1">
      <c r="A33" s="472"/>
      <c r="B33" s="349" t="s">
        <v>646</v>
      </c>
      <c r="C33" s="349" t="s">
        <v>163</v>
      </c>
      <c r="D33" s="364">
        <v>-179436400</v>
      </c>
      <c r="E33" s="364">
        <v>-95081000</v>
      </c>
      <c r="G33"/>
      <c r="H33"/>
      <c r="I33"/>
      <c r="J33"/>
      <c r="K33"/>
      <c r="L33"/>
      <c r="M33"/>
      <c r="N33"/>
      <c r="O33"/>
      <c r="P33"/>
      <c r="Q33"/>
      <c r="R33" s="402"/>
      <c r="S33" s="431"/>
    </row>
    <row r="34" spans="1:19" s="1" customFormat="1" ht="33" customHeight="1">
      <c r="A34" s="470">
        <v>3</v>
      </c>
      <c r="B34" s="349" t="s">
        <v>647</v>
      </c>
      <c r="C34" s="349" t="s">
        <v>164</v>
      </c>
      <c r="D34" s="366">
        <v>53579581900</v>
      </c>
      <c r="E34" s="364">
        <v>53459353000</v>
      </c>
      <c r="G34"/>
      <c r="H34"/>
      <c r="I34"/>
      <c r="J34"/>
      <c r="K34"/>
      <c r="L34"/>
      <c r="M34"/>
      <c r="N34"/>
      <c r="O34"/>
      <c r="P34"/>
      <c r="Q34"/>
      <c r="R34" s="402"/>
      <c r="S34" s="431"/>
    </row>
    <row r="35" spans="1:19" s="1" customFormat="1" ht="55.5" customHeight="1">
      <c r="A35" s="471"/>
      <c r="B35" s="349" t="s">
        <v>538</v>
      </c>
      <c r="C35" s="349" t="s">
        <v>165</v>
      </c>
      <c r="D35" s="366">
        <v>53579581900</v>
      </c>
      <c r="E35" s="364">
        <v>53459353000</v>
      </c>
      <c r="G35"/>
      <c r="H35"/>
      <c r="I35"/>
      <c r="J35"/>
      <c r="K35"/>
      <c r="L35"/>
      <c r="M35"/>
      <c r="N35"/>
      <c r="O35"/>
      <c r="P35"/>
      <c r="Q35"/>
      <c r="R35" s="402"/>
      <c r="S35" s="431"/>
    </row>
    <row r="36" spans="1:19" s="1" customFormat="1" ht="45" customHeight="1">
      <c r="A36" s="472"/>
      <c r="B36" s="349" t="s">
        <v>539</v>
      </c>
      <c r="C36" s="349" t="s">
        <v>166</v>
      </c>
      <c r="D36" s="367">
        <v>5357958.1900000004</v>
      </c>
      <c r="E36" s="368">
        <v>5345935.3</v>
      </c>
      <c r="G36"/>
      <c r="H36"/>
      <c r="I36"/>
      <c r="J36"/>
      <c r="K36"/>
      <c r="L36"/>
      <c r="M36"/>
      <c r="N36"/>
      <c r="O36"/>
      <c r="P36"/>
      <c r="Q36"/>
      <c r="R36" s="402"/>
      <c r="S36" s="431"/>
    </row>
    <row r="37" spans="1:19" s="1" customFormat="1" ht="55.5" customHeight="1">
      <c r="A37" s="348">
        <v>4</v>
      </c>
      <c r="B37" s="349" t="s">
        <v>648</v>
      </c>
      <c r="C37" s="349" t="s">
        <v>167</v>
      </c>
      <c r="D37" s="351">
        <v>0</v>
      </c>
      <c r="E37" s="351">
        <v>0</v>
      </c>
      <c r="G37"/>
      <c r="H37"/>
      <c r="I37"/>
      <c r="J37"/>
      <c r="K37"/>
      <c r="L37"/>
      <c r="M37"/>
      <c r="N37"/>
      <c r="O37"/>
      <c r="P37"/>
      <c r="Q37"/>
      <c r="R37" s="402"/>
      <c r="S37" s="431"/>
    </row>
    <row r="38" spans="1:19" s="1" customFormat="1" ht="39.75" customHeight="1">
      <c r="A38" s="348">
        <v>5</v>
      </c>
      <c r="B38" s="349" t="s">
        <v>649</v>
      </c>
      <c r="C38" s="349" t="s">
        <v>168</v>
      </c>
      <c r="D38" s="351">
        <v>0.97</v>
      </c>
      <c r="E38" s="351">
        <v>0.97030000000000005</v>
      </c>
      <c r="G38"/>
      <c r="H38"/>
      <c r="I38"/>
      <c r="J38"/>
      <c r="K38"/>
      <c r="L38"/>
      <c r="M38"/>
      <c r="N38"/>
      <c r="O38"/>
      <c r="P38"/>
      <c r="Q38"/>
      <c r="R38" s="402"/>
      <c r="S38" s="431"/>
    </row>
    <row r="39" spans="1:19" s="1" customFormat="1" ht="39" customHeight="1">
      <c r="A39" s="348">
        <v>6</v>
      </c>
      <c r="B39" s="349" t="s">
        <v>650</v>
      </c>
      <c r="C39" s="349" t="s">
        <v>169</v>
      </c>
      <c r="D39" s="351">
        <v>8.0000000000000004E-4</v>
      </c>
      <c r="E39" s="351">
        <v>8.0000000000000004E-4</v>
      </c>
      <c r="G39"/>
      <c r="H39"/>
      <c r="I39"/>
      <c r="J39"/>
      <c r="K39"/>
      <c r="L39"/>
      <c r="M39"/>
      <c r="N39"/>
      <c r="O39"/>
      <c r="P39"/>
      <c r="Q39"/>
      <c r="R39" s="402"/>
      <c r="S39" s="431"/>
    </row>
    <row r="40" spans="1:19" s="1" customFormat="1" ht="39" customHeight="1">
      <c r="A40" s="348">
        <v>7</v>
      </c>
      <c r="B40" s="349" t="s">
        <v>651</v>
      </c>
      <c r="C40" s="349" t="s">
        <v>170</v>
      </c>
      <c r="D40" s="365">
        <v>478</v>
      </c>
      <c r="E40" s="365">
        <v>453</v>
      </c>
      <c r="G40"/>
      <c r="H40"/>
      <c r="I40"/>
      <c r="J40"/>
      <c r="K40"/>
      <c r="L40"/>
      <c r="M40"/>
      <c r="N40"/>
      <c r="O40"/>
      <c r="P40"/>
      <c r="Q40"/>
      <c r="R40" s="402"/>
    </row>
    <row r="41" spans="1:19" s="1" customFormat="1" ht="39" customHeight="1">
      <c r="A41" s="348">
        <v>7</v>
      </c>
      <c r="B41" s="349" t="s">
        <v>540</v>
      </c>
      <c r="C41" s="349" t="s">
        <v>595</v>
      </c>
      <c r="D41" s="367">
        <v>10423.280000000001</v>
      </c>
      <c r="E41" s="367">
        <v>9642.6200000000008</v>
      </c>
      <c r="G41"/>
      <c r="H41"/>
      <c r="I41"/>
      <c r="J41"/>
      <c r="K41"/>
      <c r="L41"/>
      <c r="M41"/>
      <c r="N41"/>
      <c r="O41"/>
      <c r="P41"/>
      <c r="Q41"/>
      <c r="R41" s="402"/>
    </row>
    <row r="42" spans="1:19" s="1" customFormat="1" ht="49.5" customHeight="1">
      <c r="A42" s="348">
        <v>8</v>
      </c>
      <c r="B42" s="349" t="s">
        <v>541</v>
      </c>
      <c r="C42" s="349" t="s">
        <v>596</v>
      </c>
      <c r="D42" s="251"/>
      <c r="E42" s="351"/>
      <c r="G42"/>
      <c r="H42"/>
      <c r="I42"/>
      <c r="J42"/>
      <c r="K42"/>
      <c r="L42"/>
      <c r="M42"/>
      <c r="N42"/>
      <c r="O42"/>
      <c r="P42"/>
      <c r="Q42"/>
      <c r="R42" s="402"/>
    </row>
    <row r="45" spans="1:19">
      <c r="A45" s="19" t="s">
        <v>176</v>
      </c>
      <c r="B45" s="1"/>
      <c r="C45" s="27"/>
      <c r="D45" s="28" t="s">
        <v>177</v>
      </c>
    </row>
    <row r="46" spans="1:19">
      <c r="A46" s="29" t="s">
        <v>178</v>
      </c>
      <c r="B46" s="1"/>
      <c r="C46" s="27"/>
      <c r="D46" s="30" t="s">
        <v>179</v>
      </c>
    </row>
    <row r="47" spans="1:19">
      <c r="A47" s="1"/>
      <c r="B47" s="1"/>
      <c r="C47" s="27"/>
      <c r="D47" s="27"/>
    </row>
    <row r="48" spans="1:19">
      <c r="A48" s="1"/>
      <c r="B48" s="1"/>
      <c r="C48" s="27"/>
      <c r="D48" s="27"/>
    </row>
    <row r="49" spans="1:5">
      <c r="A49" s="1"/>
      <c r="B49" s="1"/>
      <c r="C49" s="27"/>
      <c r="D49" s="27"/>
    </row>
    <row r="50" spans="1:5">
      <c r="A50" s="1"/>
      <c r="B50" s="1"/>
      <c r="C50" s="27"/>
      <c r="D50" s="27"/>
    </row>
    <row r="51" spans="1:5">
      <c r="A51" s="1"/>
      <c r="B51" s="1"/>
      <c r="C51" s="27"/>
      <c r="D51" s="27"/>
    </row>
    <row r="52" spans="1:5">
      <c r="A52" s="1"/>
      <c r="B52" s="1"/>
      <c r="C52" s="27"/>
      <c r="D52" s="27"/>
    </row>
    <row r="53" spans="1:5">
      <c r="A53" s="1"/>
      <c r="B53" s="1"/>
      <c r="C53" s="27"/>
      <c r="D53" s="27"/>
    </row>
    <row r="54" spans="1:5">
      <c r="A54" s="22"/>
      <c r="B54" s="22"/>
      <c r="C54" s="27"/>
      <c r="D54" s="23"/>
      <c r="E54" s="382"/>
    </row>
    <row r="55" spans="1:5">
      <c r="A55" s="19" t="s">
        <v>239</v>
      </c>
      <c r="B55" s="1"/>
      <c r="C55" s="27"/>
      <c r="D55" s="21" t="s">
        <v>450</v>
      </c>
    </row>
    <row r="56" spans="1:5">
      <c r="A56" s="19" t="s">
        <v>603</v>
      </c>
      <c r="B56" s="1"/>
      <c r="C56" s="27"/>
      <c r="D56" s="21"/>
    </row>
    <row r="57" spans="1:5">
      <c r="A57" s="1" t="s">
        <v>240</v>
      </c>
      <c r="B57" s="1"/>
      <c r="C57" s="27"/>
      <c r="D57" s="20"/>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YschDKbXS7G0eIxEivwFTEsPvdI=</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vFAJ3NwR6T5Nc7uFayG4GDSzh5I=</DigestValue>
    </Reference>
  </SignedInfo>
  <SignatureValue>gGlq1UfMJZePjVXGlkBGaOuv/50xkN95uFdNAHiFmMm/dDQ9tOJBsDp+fvzWqSbUmqy54cRUJs4I
BNjQrg7N9AKVO5rNCvwM2TSCXG4PxNAjip8OU9/pCUCZRWdR77qoHMzlio/YP/3TFyiL2e4Cu5KJ
2EP7bXgDGlyMFhWntZ8=</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printerSettings/printerSettings14.bin?ContentType=application/vnd.openxmlformats-officedocument.spreadsheetml.printerSettings">
        <DigestMethod Algorithm="http://www.w3.org/2000/09/xmldsig#sha1"/>
        <DigestValue>VFFFEGFYIrN0vaYJ6L8opL0Bnzk=</DigestValue>
      </Reference>
      <Reference URI="/xl/printerSettings/printerSettings1.bin?ContentType=application/vnd.openxmlformats-officedocument.spreadsheetml.printerSettings">
        <DigestMethod Algorithm="http://www.w3.org/2000/09/xmldsig#sha1"/>
        <DigestValue>Yzssrwl8RKo+bXVrobbAFOXbw4U=</DigestValue>
      </Reference>
      <Reference URI="/xl/printerSettings/printerSettings5.bin?ContentType=application/vnd.openxmlformats-officedocument.spreadsheetml.printerSettings">
        <DigestMethod Algorithm="http://www.w3.org/2000/09/xmldsig#sha1"/>
        <DigestValue>N6LJ8TiBH8P3r6xszh4uxv2xty4=</DigestValue>
      </Reference>
      <Reference URI="/xl/worksheets/sheet7.xml?ContentType=application/vnd.openxmlformats-officedocument.spreadsheetml.worksheet+xml">
        <DigestMethod Algorithm="http://www.w3.org/2000/09/xmldsig#sha1"/>
        <DigestValue>LjUcCCf7GW7bvSFatB24iWqlL1o=</DigestValue>
      </Reference>
      <Reference URI="/xl/worksheets/sheet8.xml?ContentType=application/vnd.openxmlformats-officedocument.spreadsheetml.worksheet+xml">
        <DigestMethod Algorithm="http://www.w3.org/2000/09/xmldsig#sha1"/>
        <DigestValue>d0+dgW69UKCO2Dl++xk1ZkYTewM=</DigestValue>
      </Reference>
      <Reference URI="/xl/worksheets/sheet6.xml?ContentType=application/vnd.openxmlformats-officedocument.spreadsheetml.worksheet+xml">
        <DigestMethod Algorithm="http://www.w3.org/2000/09/xmldsig#sha1"/>
        <DigestValue>X1/6igwqjhkbZnbX6itujTH7Qy4=</DigestValue>
      </Reference>
      <Reference URI="/xl/worksheets/sheet10.xml?ContentType=application/vnd.openxmlformats-officedocument.spreadsheetml.worksheet+xml">
        <DigestMethod Algorithm="http://www.w3.org/2000/09/xmldsig#sha1"/>
        <DigestValue>tyHkvSUUg+SFx9C7kv1iIEaU1YE=</DigestValue>
      </Reference>
      <Reference URI="/xl/worksheets/sheet5.xml?ContentType=application/vnd.openxmlformats-officedocument.spreadsheetml.worksheet+xml">
        <DigestMethod Algorithm="http://www.w3.org/2000/09/xmldsig#sha1"/>
        <DigestValue>MK8rc4P1EfeNnAl81sTRV8VACvw=</DigestValue>
      </Reference>
      <Reference URI="/xl/printerSettings/printerSettings3.bin?ContentType=application/vnd.openxmlformats-officedocument.spreadsheetml.printerSettings">
        <DigestMethod Algorithm="http://www.w3.org/2000/09/xmldsig#sha1"/>
        <DigestValue>J1jtmoQS87xdUdVVhGM3ye8rU2U=</DigestValue>
      </Reference>
      <Reference URI="/xl/printerSettings/printerSettings2.bin?ContentType=application/vnd.openxmlformats-officedocument.spreadsheetml.printerSettings">
        <DigestMethod Algorithm="http://www.w3.org/2000/09/xmldsig#sha1"/>
        <DigestValue>ktvsH8pGUTI1jFyDm8X7AyhMlPI=</DigestValue>
      </Reference>
      <Reference URI="/xl/printerSettings/printerSettings4.bin?ContentType=application/vnd.openxmlformats-officedocument.spreadsheetml.printerSettings">
        <DigestMethod Algorithm="http://www.w3.org/2000/09/xmldsig#sha1"/>
        <DigestValue>AzhwA5dWoipNMzlVPDSh91mRMKs=</DigestValue>
      </Reference>
      <Reference URI="/xl/printerSettings/printerSettings10.bin?ContentType=application/vnd.openxmlformats-officedocument.spreadsheetml.printerSettings">
        <DigestMethod Algorithm="http://www.w3.org/2000/09/xmldsig#sha1"/>
        <DigestValue>fPFwwy2zRJMxIkZ4q/q4Cp8BMac=</DigestValue>
      </Reference>
      <Reference URI="/xl/calcChain.xml?ContentType=application/vnd.openxmlformats-officedocument.spreadsheetml.calcChain+xml">
        <DigestMethod Algorithm="http://www.w3.org/2000/09/xmldsig#sha1"/>
        <DigestValue>XeCjiU0De1IZqYgqP7Wd8h66pcc=</DigestValue>
      </Reference>
      <Reference URI="/xl/printerSettings/printerSettings13.bin?ContentType=application/vnd.openxmlformats-officedocument.spreadsheetml.printerSettings">
        <DigestMethod Algorithm="http://www.w3.org/2000/09/xmldsig#sha1"/>
        <DigestValue>VFFFEGFYIrN0vaYJ6L8opL0Bnzk=</DigestValue>
      </Reference>
      <Reference URI="/xl/printerSettings/printerSettings12.bin?ContentType=application/vnd.openxmlformats-officedocument.spreadsheetml.printerSettings">
        <DigestMethod Algorithm="http://www.w3.org/2000/09/xmldsig#sha1"/>
        <DigestValue>VFFFEGFYIrN0vaYJ6L8opL0Bnzk=</DigestValue>
      </Reference>
      <Reference URI="/xl/printerSettings/printerSettings11.bin?ContentType=application/vnd.openxmlformats-officedocument.spreadsheetml.printerSettings">
        <DigestMethod Algorithm="http://www.w3.org/2000/09/xmldsig#sha1"/>
        <DigestValue>5N7hIlP0wjSL37QXxbdYL7yJLjM=</DigestValue>
      </Reference>
      <Reference URI="/xl/printerSettings/printerSettings6.bin?ContentType=application/vnd.openxmlformats-officedocument.spreadsheetml.printerSettings">
        <DigestMethod Algorithm="http://www.w3.org/2000/09/xmldsig#sha1"/>
        <DigestValue>AzhwA5dWoipNMzlVPDSh91mRMKs=</DigestValue>
      </Reference>
      <Reference URI="/xl/printerSettings/printerSettings7.bin?ContentType=application/vnd.openxmlformats-officedocument.spreadsheetml.printerSettings">
        <DigestMethod Algorithm="http://www.w3.org/2000/09/xmldsig#sha1"/>
        <DigestValue>AzhwA5dWoipNMzlVPDSh91mRMKs=</DigestValue>
      </Reference>
      <Reference URI="/xl/printerSettings/printerSettings8.bin?ContentType=application/vnd.openxmlformats-officedocument.spreadsheetml.printerSettings">
        <DigestMethod Algorithm="http://www.w3.org/2000/09/xmldsig#sha1"/>
        <DigestValue>VFFFEGFYIrN0vaYJ6L8opL0Bnzk=</DigestValue>
      </Reference>
      <Reference URI="/xl/printerSettings/printerSettings9.bin?ContentType=application/vnd.openxmlformats-officedocument.spreadsheetml.printerSettings">
        <DigestMethod Algorithm="http://www.w3.org/2000/09/xmldsig#sha1"/>
        <DigestValue>J1jtmoQS87xdUdVVhGM3ye8rU2U=</DigestValue>
      </Reference>
      <Reference URI="/xl/worksheets/sheet11.xml?ContentType=application/vnd.openxmlformats-officedocument.spreadsheetml.worksheet+xml">
        <DigestMethod Algorithm="http://www.w3.org/2000/09/xmldsig#sha1"/>
        <DigestValue>h/jPwKhaMTI/GRZFu8UMZEebzYQ=</DigestValue>
      </Reference>
      <Reference URI="/xl/worksheets/sheet9.xml?ContentType=application/vnd.openxmlformats-officedocument.spreadsheetml.worksheet+xml">
        <DigestMethod Algorithm="http://www.w3.org/2000/09/xmldsig#sha1"/>
        <DigestValue>iztf3MGOFxNn5rfKR0B9gzuZ4RY=</DigestValue>
      </Reference>
      <Reference URI="/xl/sharedStrings.xml?ContentType=application/vnd.openxmlformats-officedocument.spreadsheetml.sharedStrings+xml">
        <DigestMethod Algorithm="http://www.w3.org/2000/09/xmldsig#sha1"/>
        <DigestValue>xbeXukEJPiV6VIO82N51g/jEakk=</DigestValue>
      </Reference>
      <Reference URI="/xl/worksheets/sheet3.xml?ContentType=application/vnd.openxmlformats-officedocument.spreadsheetml.worksheet+xml">
        <DigestMethod Algorithm="http://www.w3.org/2000/09/xmldsig#sha1"/>
        <DigestValue>j9t1pGM5P9JEAP6UHRF9lyErILA=</DigestValue>
      </Reference>
      <Reference URI="/xl/worksheets/sheet13.xml?ContentType=application/vnd.openxmlformats-officedocument.spreadsheetml.worksheet+xml">
        <DigestMethod Algorithm="http://www.w3.org/2000/09/xmldsig#sha1"/>
        <DigestValue>D3LLhDsSAWS5LjnbLWR1N5AQLE4=</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ueYvMx5tg9+AdFllKLgcjlReQ60=</DigestValue>
      </Reference>
      <Reference URI="/xl/worksheets/sheet12.xml?ContentType=application/vnd.openxmlformats-officedocument.spreadsheetml.worksheet+xml">
        <DigestMethod Algorithm="http://www.w3.org/2000/09/xmldsig#sha1"/>
        <DigestValue>Xivbr39h9GcgcOBi0oKMuTw5FFU=</DigestValue>
      </Reference>
      <Reference URI="/xl/worksheets/sheet1.xml?ContentType=application/vnd.openxmlformats-officedocument.spreadsheetml.worksheet+xml">
        <DigestMethod Algorithm="http://www.w3.org/2000/09/xmldsig#sha1"/>
        <DigestValue>BKrG6Vi7xni0pF1HxIVnuBvc9IQ=</DigestValue>
      </Reference>
      <Reference URI="/xl/worksheets/sheet2.xml?ContentType=application/vnd.openxmlformats-officedocument.spreadsheetml.worksheet+xml">
        <DigestMethod Algorithm="http://www.w3.org/2000/09/xmldsig#sha1"/>
        <DigestValue>SpczUo6GPI+T4rQhWwpuBGNZqIY=</DigestValue>
      </Reference>
      <Reference URI="/xl/theme/theme1.xml?ContentType=application/vnd.openxmlformats-officedocument.theme+xml">
        <DigestMethod Algorithm="http://www.w3.org/2000/09/xmldsig#sha1"/>
        <DigestValue>wALSnSSFaCFrlsx0hXxroAuqIcI=</DigestValue>
      </Reference>
      <Reference URI="/xl/worksheets/sheet14.xml?ContentType=application/vnd.openxmlformats-officedocument.spreadsheetml.worksheet+xml">
        <DigestMethod Algorithm="http://www.w3.org/2000/09/xmldsig#sha1"/>
        <DigestValue>wiD58dQfeBTvqN1Knv7h1zHz34Y=</DigestValue>
      </Reference>
      <Reference URI="/xl/styles.xml?ContentType=application/vnd.openxmlformats-officedocument.spreadsheetml.styles+xml">
        <DigestMethod Algorithm="http://www.w3.org/2000/09/xmldsig#sha1"/>
        <DigestValue>YGYgN3QU2sRVkEHav27QlOHnzHU=</DigestValue>
      </Reference>
      <Reference URI="/xl/workbook.xml?ContentType=application/vnd.openxmlformats-officedocument.spreadsheetml.sheet.main+xml">
        <DigestMethod Algorithm="http://www.w3.org/2000/09/xmldsig#sha1"/>
        <DigestValue>bZZeG5q49tTTHwE76wO7+/xjudw=</DigestValue>
      </Reference>
      <Reference URI="/xl/worksheets/sheet4.xml?ContentType=application/vnd.openxmlformats-officedocument.spreadsheetml.worksheet+xml">
        <DigestMethod Algorithm="http://www.w3.org/2000/09/xmldsig#sha1"/>
        <DigestValue>Irwzd64uNgcC2ZgBkZxWi+vh6HQ=</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2023-02-07T07:44:22Z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2023-02-07T07:44:22Z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ZiTH6pNooDeegJASMN5ptmP4g2k=</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r9+RUYvAWFgwbZYhW0ZBWC3dm+g=</DigestValue>
    </Reference>
  </SignedInfo>
  <SignatureValue>fgwhjGzkxy13smzKpYuP2N7p6o8sbdCPVS0Hh//vsrUfAtfXDetCJxES52y0Js9IEa/KxoqHMgD+
5MTbykqwSt2mjo/kDKr+Ofq84sosbeYk6U4dtsBUSaSvgc07c2OSBXYo79QZlHsVtvDRGZ5diVSm
TlaiEYLjeKUvWwEpklQ=</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XeCjiU0De1IZqYgqP7Wd8h66pcc=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Yzssrwl8RKo+bXVrobbAFOXbw4U=</DigestValue>
      </Reference>
      <Reference URI="/xl/printerSettings/printerSettings10.bin?ContentType=application/vnd.openxmlformats-officedocument.spreadsheetml.printerSettings">
        <DigestMethod Algorithm="http://www.w3.org/2000/09/xmldsig#sha1"/>
        <DigestValue>fPFwwy2zRJMxIkZ4q/q4Cp8BMac=</DigestValue>
      </Reference>
      <Reference URI="/xl/printerSettings/printerSettings11.bin?ContentType=application/vnd.openxmlformats-officedocument.spreadsheetml.printerSettings">
        <DigestMethod Algorithm="http://www.w3.org/2000/09/xmldsig#sha1"/>
        <DigestValue>5N7hIlP0wjSL37QXxbdYL7yJLjM=</DigestValue>
      </Reference>
      <Reference URI="/xl/printerSettings/printerSettings12.bin?ContentType=application/vnd.openxmlformats-officedocument.spreadsheetml.printerSettings">
        <DigestMethod Algorithm="http://www.w3.org/2000/09/xmldsig#sha1"/>
        <DigestValue>VFFFEGFYIrN0vaYJ6L8opL0Bnzk=</DigestValue>
      </Reference>
      <Reference URI="/xl/printerSettings/printerSettings13.bin?ContentType=application/vnd.openxmlformats-officedocument.spreadsheetml.printerSettings">
        <DigestMethod Algorithm="http://www.w3.org/2000/09/xmldsig#sha1"/>
        <DigestValue>VFFFEGFYIrN0vaYJ6L8opL0Bnzk=</DigestValue>
      </Reference>
      <Reference URI="/xl/printerSettings/printerSettings14.bin?ContentType=application/vnd.openxmlformats-officedocument.spreadsheetml.printerSettings">
        <DigestMethod Algorithm="http://www.w3.org/2000/09/xmldsig#sha1"/>
        <DigestValue>VFFFEGFYIrN0vaYJ6L8opL0Bnzk=</DigestValue>
      </Reference>
      <Reference URI="/xl/printerSettings/printerSettings2.bin?ContentType=application/vnd.openxmlformats-officedocument.spreadsheetml.printerSettings">
        <DigestMethod Algorithm="http://www.w3.org/2000/09/xmldsig#sha1"/>
        <DigestValue>ktvsH8pGUTI1jFyDm8X7AyhMlPI=</DigestValue>
      </Reference>
      <Reference URI="/xl/printerSettings/printerSettings3.bin?ContentType=application/vnd.openxmlformats-officedocument.spreadsheetml.printerSettings">
        <DigestMethod Algorithm="http://www.w3.org/2000/09/xmldsig#sha1"/>
        <DigestValue>J1jtmoQS87xdUdVVhGM3ye8rU2U=</DigestValue>
      </Reference>
      <Reference URI="/xl/printerSettings/printerSettings4.bin?ContentType=application/vnd.openxmlformats-officedocument.spreadsheetml.printerSettings">
        <DigestMethod Algorithm="http://www.w3.org/2000/09/xmldsig#sha1"/>
        <DigestValue>AzhwA5dWoipNMzlVPDSh91mRMKs=</DigestValue>
      </Reference>
      <Reference URI="/xl/printerSettings/printerSettings5.bin?ContentType=application/vnd.openxmlformats-officedocument.spreadsheetml.printerSettings">
        <DigestMethod Algorithm="http://www.w3.org/2000/09/xmldsig#sha1"/>
        <DigestValue>N6LJ8TiBH8P3r6xszh4uxv2xty4=</DigestValue>
      </Reference>
      <Reference URI="/xl/printerSettings/printerSettings6.bin?ContentType=application/vnd.openxmlformats-officedocument.spreadsheetml.printerSettings">
        <DigestMethod Algorithm="http://www.w3.org/2000/09/xmldsig#sha1"/>
        <DigestValue>AzhwA5dWoipNMzlVPDSh91mRMKs=</DigestValue>
      </Reference>
      <Reference URI="/xl/printerSettings/printerSettings7.bin?ContentType=application/vnd.openxmlformats-officedocument.spreadsheetml.printerSettings">
        <DigestMethod Algorithm="http://www.w3.org/2000/09/xmldsig#sha1"/>
        <DigestValue>AzhwA5dWoipNMzlVPDSh91mRMKs=</DigestValue>
      </Reference>
      <Reference URI="/xl/printerSettings/printerSettings8.bin?ContentType=application/vnd.openxmlformats-officedocument.spreadsheetml.printerSettings">
        <DigestMethod Algorithm="http://www.w3.org/2000/09/xmldsig#sha1"/>
        <DigestValue>VFFFEGFYIrN0vaYJ6L8opL0Bnzk=</DigestValue>
      </Reference>
      <Reference URI="/xl/printerSettings/printerSettings9.bin?ContentType=application/vnd.openxmlformats-officedocument.spreadsheetml.printerSettings">
        <DigestMethod Algorithm="http://www.w3.org/2000/09/xmldsig#sha1"/>
        <DigestValue>J1jtmoQS87xdUdVVhGM3ye8rU2U=</DigestValue>
      </Reference>
      <Reference URI="/xl/sharedStrings.xml?ContentType=application/vnd.openxmlformats-officedocument.spreadsheetml.sharedStrings+xml">
        <DigestMethod Algorithm="http://www.w3.org/2000/09/xmldsig#sha1"/>
        <DigestValue>xbeXukEJPiV6VIO82N51g/jEakk=</DigestValue>
      </Reference>
      <Reference URI="/xl/styles.xml?ContentType=application/vnd.openxmlformats-officedocument.spreadsheetml.styles+xml">
        <DigestMethod Algorithm="http://www.w3.org/2000/09/xmldsig#sha1"/>
        <DigestValue>YGYgN3QU2sRVkEHav27QlOHnzHU=</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bZZeG5q49tTTHwE76wO7+/xjudw=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BKrG6Vi7xni0pF1HxIVnuBvc9IQ=</DigestValue>
      </Reference>
      <Reference URI="/xl/worksheets/sheet10.xml?ContentType=application/vnd.openxmlformats-officedocument.spreadsheetml.worksheet+xml">
        <DigestMethod Algorithm="http://www.w3.org/2000/09/xmldsig#sha1"/>
        <DigestValue>tyHkvSUUg+SFx9C7kv1iIEaU1YE=</DigestValue>
      </Reference>
      <Reference URI="/xl/worksheets/sheet11.xml?ContentType=application/vnd.openxmlformats-officedocument.spreadsheetml.worksheet+xml">
        <DigestMethod Algorithm="http://www.w3.org/2000/09/xmldsig#sha1"/>
        <DigestValue>h/jPwKhaMTI/GRZFu8UMZEebzYQ=</DigestValue>
      </Reference>
      <Reference URI="/xl/worksheets/sheet12.xml?ContentType=application/vnd.openxmlformats-officedocument.spreadsheetml.worksheet+xml">
        <DigestMethod Algorithm="http://www.w3.org/2000/09/xmldsig#sha1"/>
        <DigestValue>Xivbr39h9GcgcOBi0oKMuTw5FFU=</DigestValue>
      </Reference>
      <Reference URI="/xl/worksheets/sheet13.xml?ContentType=application/vnd.openxmlformats-officedocument.spreadsheetml.worksheet+xml">
        <DigestMethod Algorithm="http://www.w3.org/2000/09/xmldsig#sha1"/>
        <DigestValue>D3LLhDsSAWS5LjnbLWR1N5AQLE4=</DigestValue>
      </Reference>
      <Reference URI="/xl/worksheets/sheet14.xml?ContentType=application/vnd.openxmlformats-officedocument.spreadsheetml.worksheet+xml">
        <DigestMethod Algorithm="http://www.w3.org/2000/09/xmldsig#sha1"/>
        <DigestValue>wiD58dQfeBTvqN1Knv7h1zHz34Y=</DigestValue>
      </Reference>
      <Reference URI="/xl/worksheets/sheet2.xml?ContentType=application/vnd.openxmlformats-officedocument.spreadsheetml.worksheet+xml">
        <DigestMethod Algorithm="http://www.w3.org/2000/09/xmldsig#sha1"/>
        <DigestValue>SpczUo6GPI+T4rQhWwpuBGNZqIY=</DigestValue>
      </Reference>
      <Reference URI="/xl/worksheets/sheet3.xml?ContentType=application/vnd.openxmlformats-officedocument.spreadsheetml.worksheet+xml">
        <DigestMethod Algorithm="http://www.w3.org/2000/09/xmldsig#sha1"/>
        <DigestValue>j9t1pGM5P9JEAP6UHRF9lyErILA=</DigestValue>
      </Reference>
      <Reference URI="/xl/worksheets/sheet4.xml?ContentType=application/vnd.openxmlformats-officedocument.spreadsheetml.worksheet+xml">
        <DigestMethod Algorithm="http://www.w3.org/2000/09/xmldsig#sha1"/>
        <DigestValue>Irwzd64uNgcC2ZgBkZxWi+vh6HQ=</DigestValue>
      </Reference>
      <Reference URI="/xl/worksheets/sheet5.xml?ContentType=application/vnd.openxmlformats-officedocument.spreadsheetml.worksheet+xml">
        <DigestMethod Algorithm="http://www.w3.org/2000/09/xmldsig#sha1"/>
        <DigestValue>MK8rc4P1EfeNnAl81sTRV8VACvw=</DigestValue>
      </Reference>
      <Reference URI="/xl/worksheets/sheet6.xml?ContentType=application/vnd.openxmlformats-officedocument.spreadsheetml.worksheet+xml">
        <DigestMethod Algorithm="http://www.w3.org/2000/09/xmldsig#sha1"/>
        <DigestValue>X1/6igwqjhkbZnbX6itujTH7Qy4=</DigestValue>
      </Reference>
      <Reference URI="/xl/worksheets/sheet7.xml?ContentType=application/vnd.openxmlformats-officedocument.spreadsheetml.worksheet+xml">
        <DigestMethod Algorithm="http://www.w3.org/2000/09/xmldsig#sha1"/>
        <DigestValue>LjUcCCf7GW7bvSFatB24iWqlL1o=</DigestValue>
      </Reference>
      <Reference URI="/xl/worksheets/sheet8.xml?ContentType=application/vnd.openxmlformats-officedocument.spreadsheetml.worksheet+xml">
        <DigestMethod Algorithm="http://www.w3.org/2000/09/xmldsig#sha1"/>
        <DigestValue>d0+dgW69UKCO2Dl++xk1ZkYTewM=</DigestValue>
      </Reference>
      <Reference URI="/xl/worksheets/sheet9.xml?ContentType=application/vnd.openxmlformats-officedocument.spreadsheetml.worksheet+xml">
        <DigestMethod Algorithm="http://www.w3.org/2000/09/xmldsig#sha1"/>
        <DigestValue>iztf3MGOFxNn5rfKR0B9gzuZ4RY=</DigestValue>
      </Reference>
    </Manifest>
    <SignatureProperties>
      <SignatureProperty Id="idSignatureTime" Target="#idPackageSignature">
        <mdssi:SignatureTime xmlns:mdssi="http://schemas.openxmlformats.org/package/2006/digital-signature">
          <mdssi:Format>YYYY-MM-DDThh:mm:ssTZD</mdssi:Format>
          <mdssi:Value>2023-02-07T08:30:44Z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2023-02-07T08:30:44Z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Tong quat</vt:lpstr>
      <vt:lpstr>ngay thang</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BCTaiSan_06027!Print_Area</vt:lpstr>
      <vt:lpstr>BCtinhhinhtaichinh!Print_Area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VIET HA</cp:lastModifiedBy>
  <cp:lastPrinted>2023-02-07T03:35:45Z</cp:lastPrinted>
  <dcterms:created xsi:type="dcterms:W3CDTF">2013-10-21T08:38:47Z</dcterms:created>
  <dcterms:modified xsi:type="dcterms:W3CDTF">2023-02-07T03:38:26Z</dcterms:modified>
</cp:coreProperties>
</file>