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THÁNG QUÝ NĂM\2023\THANG 1\"/>
    </mc:Choice>
  </mc:AlternateContent>
  <bookViews>
    <workbookView xWindow="0" yWindow="0" windowWidth="24000" windowHeight="9600" tabRatio="944" firstSheet="7" activeTab="13"/>
  </bookViews>
  <sheets>
    <sheet name="ngay thang" sheetId="19" state="hidden" r:id="rId1"/>
    <sheet name="Tong quat" sheetId="27" state="hidden"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5" hidden="1">BCKetQuaHoatDong_06028!$G$14:$G$51</definedName>
    <definedName name="_xlnm._FilterDatabase" localSheetId="3" hidden="1">BCtinhhinhtaichinh!$F$14:$F$60</definedName>
    <definedName name="_xlnm._FilterDatabase" localSheetId="2" hidden="1">BCthunhap!$H$14:$H$48</definedName>
    <definedName name="_xlnm._FilterDatabase" localSheetId="8" hidden="1">Khac_06030!$J$17:$R$38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BCDanhMucDauTu_06029!$A$1:$G$80</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3">BCtinhhinhtaichinh!$A$1:$E$75</definedName>
    <definedName name="_xlnm.Print_Area" localSheetId="2">BCthunhap!$A$1:$G$62</definedName>
    <definedName name="_xlnm.Print_Area" localSheetId="9">BCHoatDongVay_06026!$A$1:$K$38</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8">Khac_06030!$13:$13</definedName>
  </definedNames>
  <calcPr calcId="162913"/>
</workbook>
</file>

<file path=xl/calcChain.xml><?xml version="1.0" encoding="utf-8"?>
<calcChain xmlns="http://schemas.openxmlformats.org/spreadsheetml/2006/main">
  <c r="F36" i="11" l="1"/>
  <c r="G36" i="11" s="1"/>
  <c r="F15" i="9" l="1"/>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1" i="11" l="1"/>
  <c r="G46" i="11"/>
  <c r="D36" i="11"/>
  <c r="F59" i="11" l="1"/>
  <c r="E24" i="11"/>
  <c r="E25" i="11"/>
  <c r="E26" i="11"/>
  <c r="E27" i="11"/>
  <c r="E28" i="11"/>
  <c r="E29" i="11"/>
  <c r="E30" i="11"/>
  <c r="E31" i="11"/>
  <c r="E32" i="11"/>
  <c r="E33" i="11"/>
  <c r="E34" i="11"/>
  <c r="E35" i="11"/>
  <c r="E23" i="11"/>
  <c r="F53" i="9" l="1"/>
  <c r="F54" i="9"/>
  <c r="F55" i="9"/>
  <c r="F56" i="9"/>
  <c r="F57" i="9"/>
  <c r="G60" i="11" l="1"/>
  <c r="G59" i="11"/>
  <c r="G55" i="11"/>
  <c r="G54" i="11"/>
  <c r="G53" i="11"/>
  <c r="G52" i="11"/>
  <c r="G51" i="11"/>
  <c r="G50" i="11"/>
  <c r="G49" i="11"/>
  <c r="G43" i="11"/>
  <c r="G42" i="11"/>
  <c r="G40" i="11"/>
  <c r="G24" i="11"/>
  <c r="G25" i="11"/>
  <c r="G26" i="11"/>
  <c r="G27" i="11"/>
  <c r="G28" i="11"/>
  <c r="G29" i="11"/>
  <c r="G30" i="11"/>
  <c r="G31" i="11"/>
  <c r="G32" i="11"/>
  <c r="G33" i="11"/>
  <c r="G34" i="11"/>
  <c r="G35" i="11"/>
  <c r="G23" i="11"/>
  <c r="L49" i="16" l="1"/>
  <c r="C5" i="19" l="1"/>
  <c r="D10" i="28" l="1"/>
  <c r="A5" i="28"/>
  <c r="B10" i="17" l="1"/>
  <c r="B3" i="19" l="1"/>
  <c r="B4" i="19" l="1"/>
  <c r="B5" i="19" l="1"/>
  <c r="A5" i="20"/>
  <c r="A4" i="21" s="1"/>
  <c r="A4" i="23"/>
  <c r="A4" i="22"/>
  <c r="C10" i="20"/>
  <c r="C9" i="21" s="1"/>
  <c r="C9" i="22" s="1"/>
  <c r="C9" i="23" s="1"/>
  <c r="C4" i="19" l="1"/>
  <c r="C3" i="19"/>
  <c r="C6" i="19" l="1"/>
  <c r="C7" i="19"/>
  <c r="B2" i="19" l="1"/>
  <c r="C2" i="19"/>
  <c r="A5" i="8" l="1"/>
  <c r="D10" i="8"/>
  <c r="A5" i="12"/>
  <c r="C10" i="12"/>
  <c r="C10" i="11"/>
  <c r="A5" i="11"/>
  <c r="C10" i="10"/>
  <c r="A5" i="10"/>
  <c r="C10" i="9"/>
  <c r="A5" i="9"/>
  <c r="E12" i="17"/>
  <c r="D12" i="17"/>
  <c r="A5" i="17"/>
  <c r="A5" i="16"/>
  <c r="B10" i="16"/>
</calcChain>
</file>

<file path=xl/sharedStrings.xml><?xml version="1.0" encoding="utf-8"?>
<sst xmlns="http://schemas.openxmlformats.org/spreadsheetml/2006/main" count="1025" uniqueCount="675">
  <si>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</si>
  <si>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</si>
  <si>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</si>
  <si>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</si>
  <si>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</si>
  <si>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</si>
  <si>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</si>
  <si>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</si>
  <si>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</si>
  <si>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</si>
  <si>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</si>
  <si>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</si>
  <si>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</si>
  <si>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</si>
  <si>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</si>
  <si>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</si>
  <si>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</si>
  <si>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</si>
  <si>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</si>
  <si>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</si>
  <si>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</si>
  <si>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</si>
  <si>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</si>
  <si>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</si>
  <si>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</si>
  <si>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</si>
  <si>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</si>
  <si>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</si>
  <si>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</si>
  <si>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</si>
  <si>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</si>
  <si>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</si>
  <si>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</si>
  <si>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</si>
  <si>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</si>
  <si>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</si>
  <si>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</si>
  <si>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</si>
  <si>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</si>
  <si>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</si>
  <si>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</si>
  <si>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</si>
  <si>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</si>
  <si>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</si>
  <si>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</si>
  <si>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</si>
  <si>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</si>
  <si>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</si>
  <si>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</si>
  <si>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</si>
  <si>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</si>
  <si>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</si>
  <si>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</si>
  <si>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</si>
  <si>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</si>
  <si>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</si>
  <si>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</si>
  <si>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</si>
  <si>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</si>
  <si>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</si>
  <si>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</si>
  <si>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</si>
  <si>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</si>
  <si>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</si>
  <si>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</si>
  <si>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</si>
  <si>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</si>
  <si>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</si>
  <si>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</si>
  <si>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</si>
  <si>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</si>
  <si>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</si>
  <si>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</si>
  <si>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</si>
  <si>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</si>
  <si>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</si>
  <si>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</si>
  <si>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</si>
  <si>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</si>
  <si>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</si>
  <si>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</si>
  <si>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</si>
  <si>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</si>
  <si>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</si>
  <si>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</si>
  <si>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</si>
  <si>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</si>
  <si>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</si>
  <si>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</si>
  <si>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</si>
  <si>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</si>
  <si>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</si>
  <si>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</si>
  <si>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</si>
  <si>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</si>
  <si>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</si>
  <si>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</si>
  <si>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</si>
  <si>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</si>
  <si>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</si>
  <si>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</si>
  <si>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</si>
  <si>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</si>
  <si>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</si>
  <si>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</si>
  <si>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</si>
  <si>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</si>
  <si>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</si>
  <si>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</si>
  <si>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</si>
  <si>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</si>
  <si>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</si>
  <si>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</si>
  <si>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</si>
  <si>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</si>
  <si>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</si>
  <si>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</si>
  <si>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</si>
  <si>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</si>
  <si>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</si>
  <si>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</si>
  <si>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</si>
  <si>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</si>
  <si>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</si>
  <si>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</si>
  <si>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</si>
  <si>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</si>
  <si>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</si>
  <si>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</si>
  <si>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</si>
  <si>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</si>
  <si>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</si>
  <si>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</si>
  <si>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</si>
  <si>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</si>
  <si>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</si>
  <si>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</si>
  <si>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</si>
  <si>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</si>
  <si>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</si>
  <si>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</si>
  <si>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</si>
  <si>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</si>
  <si>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</si>
  <si>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</si>
  <si>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</si>
  <si>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</si>
  <si>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</si>
  <si>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</si>
  <si>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</si>
  <si>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</si>
  <si>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</si>
  <si>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</si>
  <si>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</si>
  <si>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</si>
  <si>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</si>
  <si>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</si>
  <si>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</si>
  <si>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</si>
  <si>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</si>
  <si>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</si>
  <si>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</si>
  <si>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</si>
  <si>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</si>
  <si>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</si>
  <si>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</si>
  <si>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</si>
  <si>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</si>
  <si>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</si>
  <si>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</si>
  <si>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</si>
  <si>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</si>
  <si>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</si>
  <si>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</si>
  <si>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</si>
  <si>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</si>
  <si>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</si>
  <si>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</si>
  <si>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</si>
  <si>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</si>
  <si>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</si>
  <si>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</si>
  <si>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</si>
  <si>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</si>
  <si>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</si>
  <si>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</si>
  <si>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</si>
  <si>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</si>
  <si>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</si>
  <si>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</si>
  <si>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</si>
  <si>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</si>
  <si>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</si>
  <si>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</si>
  <si>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</si>
  <si>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</si>
  <si>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</si>
  <si>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</si>
  <si>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</si>
  <si>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</si>
  <si>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</si>
  <si>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</si>
  <si>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</si>
  <si>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</si>
  <si>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</si>
  <si>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</si>
  <si>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</si>
  <si>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</si>
  <si>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</si>
  <si>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</si>
  <si>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</si>
  <si>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</si>
  <si>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</si>
  <si>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</si>
  <si>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</si>
  <si>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</si>
  <si>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</si>
  <si>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</si>
  <si>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</si>
  <si>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</si>
  <si>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</si>
  <si>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</si>
  <si>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</si>
  <si>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</si>
  <si>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</si>
  <si>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</si>
  <si>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</si>
  <si>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</si>
  <si>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</si>
  <si>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</si>
  <si>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</si>
  <si>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</si>
  <si>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</si>
  <si>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</si>
  <si>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</si>
  <si>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</si>
  <si>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</si>
  <si>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</si>
  <si>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</si>
  <si>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</si>
  <si>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</si>
  <si>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</si>
  <si>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</si>
  <si>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</si>
  <si>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</si>
  <si>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</si>
  <si>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</si>
  <si>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</si>
  <si>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</si>
  <si>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</si>
  <si>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</si>
  <si>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</si>
  <si>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</si>
  <si>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</si>
  <si>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</si>
  <si>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</si>
  <si>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</si>
  <si>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</si>
  <si>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</si>
  <si>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</si>
  <si>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</si>
  <si>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</si>
  <si>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</si>
  <si>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</si>
  <si>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</si>
  <si>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</si>
  <si>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</si>
  <si>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</si>
  <si>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</si>
  <si>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</si>
  <si>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</si>
  <si>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</si>
  <si>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</si>
  <si>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</si>
  <si>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</si>
  <si>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</si>
  <si>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</si>
  <si>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</si>
  <si>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</si>
  <si>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</si>
  <si>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</si>
  <si>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</si>
  <si>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</si>
  <si>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</si>
  <si>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</si>
  <si>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</si>
  <si>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</si>
  <si>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</si>
  <si>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</si>
  <si>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</si>
  <si>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</si>
  <si>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</si>
  <si>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</si>
  <si>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</si>
  <si>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</si>
  <si>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</si>
  <si>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</si>
  <si>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</si>
  <si>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</si>
  <si>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</si>
  <si>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</si>
  <si>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</si>
  <si>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</si>
  <si>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</si>
  <si>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</si>
  <si>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</si>
  <si>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</si>
  <si>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</si>
  <si>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</si>
  <si>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</si>
  <si>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</si>
  <si>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</si>
  <si>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</si>
  <si>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</si>
  <si>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</si>
  <si>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</si>
  <si>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</si>
  <si>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</si>
  <si>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</si>
  <si>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</si>
  <si>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</si>
  <si>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</si>
  <si>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</si>
  <si>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</si>
  <si>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</si>
  <si>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</si>
  <si>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</si>
  <si>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</si>
  <si>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</si>
  <si>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</si>
  <si>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</si>
  <si>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</si>
  <si>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</si>
  <si>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</si>
  <si>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</si>
  <si>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</si>
  <si>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</si>
  <si>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</si>
  <si>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</si>
  <si>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</si>
  <si>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</si>
  <si>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</si>
  <si>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</si>
  <si>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</si>
  <si>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</si>
  <si>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</si>
  <si>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</si>
  <si>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</si>
  <si>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</si>
  <si>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</si>
  <si>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</si>
  <si>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</si>
  <si>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</si>
  <si>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</si>
  <si>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</si>
  <si>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</si>
  <si>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</si>
  <si>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</si>
  <si>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</si>
  <si>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</si>
  <si>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</si>
  <si>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</si>
  <si>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</si>
  <si>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</si>
  <si>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</si>
  <si>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</si>
  <si>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</si>
  <si>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</si>
  <si>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</si>
  <si>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</si>
  <si>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</si>
  <si>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</si>
  <si>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</si>
  <si>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</si>
  <si>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</si>
  <si>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</si>
  <si>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</si>
  <si>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</si>
  <si>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</si>
  <si>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</si>
  <si>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</si>
  <si>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</si>
  <si>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</si>
  <si>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</si>
  <si>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</si>
  <si>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</si>
  <si>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</si>
  <si>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</si>
  <si>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</si>
  <si>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</si>
  <si>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</si>
  <si>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</si>
  <si>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</si>
  <si>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</si>
  <si>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</si>
  <si>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</si>
  <si>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</si>
  <si>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</si>
  <si>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</si>
  <si>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</si>
  <si>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</si>
  <si>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</si>
  <si>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</si>
  <si>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</si>
  <si>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</si>
  <si>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</si>
  <si>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</si>
  <si>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</si>
  <si>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</si>
  <si>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</si>
  <si>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</si>
  <si>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</si>
  <si>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</si>
  <si>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</si>
  <si>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</si>
  <si>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</si>
  <si>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</si>
  <si>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</si>
  <si>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</si>
  <si>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</si>
  <si>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</si>
  <si>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</si>
  <si>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</si>
  <si>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</si>
  <si>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</si>
  <si>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</si>
  <si>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</si>
  <si>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</si>
  <si>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</si>
  <si>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</si>
  <si>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</si>
  <si>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</si>
  <si>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</si>
  <si>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</si>
  <si>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</si>
  <si>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</si>
  <si>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</si>
  <si>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</si>
  <si>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</si>
  <si>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</si>
  <si>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</si>
  <si>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</si>
  <si>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</si>
  <si>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</si>
  <si>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</si>
  <si>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</si>
  <si>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</si>
  <si>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</si>
  <si>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</si>
  <si>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</si>
  <si>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</si>
  <si>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</si>
  <si>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</si>
  <si>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</si>
  <si>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</si>
  <si>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</si>
  <si>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</si>
  <si>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</si>
  <si>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</si>
  <si>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</si>
  <si>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</si>
  <si>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</si>
  <si>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</si>
  <si>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</si>
  <si>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</si>
  <si>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</si>
  <si>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</si>
  <si>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</si>
  <si>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</si>
  <si>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</si>
  <si>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</si>
  <si>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</si>
  <si>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</si>
  <si>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</si>
  <si>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</si>
  <si>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</si>
  <si>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</si>
  <si>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</si>
  <si>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</si>
  <si>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</si>
  <si>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</si>
  <si>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</si>
  <si>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</si>
  <si>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</si>
  <si>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</si>
  <si>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</si>
  <si>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</si>
  <si>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</si>
  <si>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</si>
  <si>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</si>
  <si>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</si>
  <si>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</si>
  <si>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</si>
  <si>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</si>
  <si>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</si>
  <si>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</si>
  <si>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</si>
  <si>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</si>
  <si>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</si>
  <si>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</si>
  <si>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</si>
  <si>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</si>
  <si>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</si>
  <si>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</si>
  <si>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</si>
  <si>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</si>
  <si>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</si>
  <si>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</si>
  <si>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</si>
  <si>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</si>
  <si>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</si>
  <si>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</si>
  <si>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</si>
  <si>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</si>
  <si>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</si>
  <si>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</si>
  <si>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</si>
  <si>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</si>
  <si>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</si>
  <si>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</si>
  <si>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</si>
  <si>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</si>
  <si>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</si>
  <si>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</si>
  <si>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</si>
  <si>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</si>
  <si>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</si>
  <si>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</si>
  <si>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</si>
  <si>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</si>
  <si>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</si>
  <si>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</si>
  <si>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</si>
  <si>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</si>
  <si>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</si>
  <si>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</si>
  <si>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</si>
  <si>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</si>
  <si>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</si>
  <si>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</si>
  <si>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</si>
  <si>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</si>
  <si>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</si>
  <si>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</si>
  <si>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</si>
  <si>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</si>
  <si>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</si>
  <si>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</si>
  <si>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</si>
  <si>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</si>
  <si>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</si>
  <si>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</si>
  <si>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</si>
  <si>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</si>
  <si>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</si>
  <si>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</si>
  <si>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</si>
  <si>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</si>
  <si>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</si>
  <si>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</si>
  <si>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</si>
  <si>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</si>
  <si>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</si>
  <si>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</si>
  <si>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</si>
  <si>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</si>
  <si>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</si>
  <si>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</si>
  <si>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</si>
  <si>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</si>
  <si>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</si>
  <si>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</si>
  <si>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</si>
  <si>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</si>
  <si>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</si>
  <si>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</si>
  <si>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</si>
  <si>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</si>
  <si>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</si>
  <si>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</si>
  <si>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</si>
  <si>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</si>
  <si>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</si>
  <si>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</si>
  <si>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</si>
  <si>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</si>
  <si>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</si>
  <si>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</si>
  <si>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</si>
  <si>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</si>
  <si>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</si>
  <si>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</si>
  <si>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</si>
  <si>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</si>
  <si>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</si>
  <si>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</si>
  <si>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</si>
  <si>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</si>
  <si>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</si>
  <si>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</si>
  <si>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</si>
  <si>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</si>
  <si>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</si>
  <si>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</si>
  <si>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</si>
  <si>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</si>
  <si>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</si>
  <si>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</si>
  <si>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</si>
  <si>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</si>
  <si>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</si>
  <si>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</si>
  <si>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</si>
  <si>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</si>
  <si>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</si>
  <si>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</si>
  <si>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</si>
  <si>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</si>
  <si>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</si>
  <si>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</si>
  <si>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</si>
  <si>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</si>
  <si>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</si>
  <si>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</si>
  <si>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</si>
  <si>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</si>
  <si>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</si>
  <si>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Quỹ Đầu tư Trái phiếu Linh hoạt Techcom 
</t>
    </r>
    <r>
      <rPr>
        <sz val="10"/>
        <rFont val="Tahoma"/>
        <family val="2"/>
      </rPr>
      <t>Techcom Flexi Bond Fund (TCFF)</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</si>
  <si>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</si>
  <si>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</si>
  <si>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</si>
  <si>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</si>
  <si>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</si>
  <si>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</si>
  <si>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Năm 2022
Year 2022</t>
  </si>
  <si>
    <r>
      <t>Ghi chú:</t>
    </r>
    <r>
      <rPr>
        <sz val="10"/>
        <rFont val="Tahoma"/>
        <family val="2"/>
      </rPr>
      <t xml:space="preserve"> Giá trái phiếu và các tài sản chưa niêm yết được xác định theo Sổ tay định giá của Quỹ được Ban đại diện quỹ phê duyệt. </t>
    </r>
  </si>
  <si>
    <t>Tiền gửi kỳ hạn trên 3 tháng 
Deposit with term more than three months</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</si>
  <si>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</si>
  <si>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</si>
  <si>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cung ky nam truoc</t>
  </si>
  <si>
    <t xml:space="preserve">     CII120018       </t>
  </si>
  <si>
    <t xml:space="preserve">     MSN120007       </t>
  </si>
  <si>
    <t xml:space="preserve">     MSN12001        </t>
  </si>
  <si>
    <t xml:space="preserve">     MSN120010       </t>
  </si>
  <si>
    <t xml:space="preserve">     MSN120011       </t>
  </si>
  <si>
    <t xml:space="preserve">     MSN12002        </t>
  </si>
  <si>
    <t xml:space="preserve">     MSN12003        </t>
  </si>
  <si>
    <t xml:space="preserve">     MSN12005        </t>
  </si>
  <si>
    <t xml:space="preserve">     MSN121015       </t>
  </si>
  <si>
    <t xml:space="preserve">     NVL122001       </t>
  </si>
  <si>
    <t xml:space="preserve">     VIC121003       </t>
  </si>
  <si>
    <t xml:space="preserve">     VIC121004       </t>
  </si>
  <si>
    <t xml:space="preserve">     VIC121005       </t>
  </si>
  <si>
    <t xml:space="preserve">                                               -</t>
  </si>
  <si>
    <t>Ngày 31 tháng 12 năm 2022
As at 31 Dec 2022</t>
  </si>
  <si>
    <r>
      <t xml:space="preserve">STT/ </t>
    </r>
    <r>
      <rPr>
        <b/>
        <i/>
        <sz val="10"/>
        <rFont val="Tahoma"/>
        <family val="2"/>
      </rPr>
      <t>No.</t>
    </r>
  </si>
  <si>
    <r>
      <t xml:space="preserve">Nội dung/ </t>
    </r>
    <r>
      <rPr>
        <b/>
        <i/>
        <sz val="10"/>
        <rFont val="Tahoma"/>
        <family val="2"/>
      </rPr>
      <t>Content</t>
    </r>
  </si>
  <si>
    <r>
      <t xml:space="preserve">Tên sheet/ </t>
    </r>
    <r>
      <rPr>
        <b/>
        <i/>
        <sz val="10"/>
        <rFont val="Tahoma"/>
        <family val="2"/>
      </rPr>
      <t>Name of sheet</t>
    </r>
  </si>
  <si>
    <r>
      <t xml:space="preserve">Báo cáo thu nhập/ </t>
    </r>
    <r>
      <rPr>
        <i/>
        <sz val="10"/>
        <rFont val="Tahoma"/>
        <family val="2"/>
      </rPr>
      <t>Statement of comprehensive Income</t>
    </r>
  </si>
  <si>
    <r>
      <t xml:space="preserve">Báo cáo tình hình tài chính/ </t>
    </r>
    <r>
      <rPr>
        <i/>
        <sz val="10"/>
        <rFont val="Tahoma"/>
        <family val="2"/>
      </rPr>
      <t>Statement of financial position</t>
    </r>
  </si>
  <si>
    <r>
      <t xml:space="preserve">Báo cáo về tài sản của quỹ/ </t>
    </r>
    <r>
      <rPr>
        <i/>
        <sz val="10"/>
        <rFont val="Tahoma"/>
        <family val="2"/>
      </rPr>
      <t>Assets Report</t>
    </r>
  </si>
  <si>
    <r>
      <t xml:space="preserve">Báo cáo kết quả hoạt động/ </t>
    </r>
    <r>
      <rPr>
        <i/>
        <sz val="10"/>
        <rFont val="Tahoma"/>
        <family val="2"/>
      </rPr>
      <t>Profit and Loss Report</t>
    </r>
  </si>
  <si>
    <r>
      <t xml:space="preserve">Báo cáo danh mục đầu tư của quỹ/ </t>
    </r>
    <r>
      <rPr>
        <i/>
        <sz val="10"/>
        <rFont val="Tahoma"/>
        <family val="2"/>
      </rPr>
      <t>Investment Portfolio Report</t>
    </r>
  </si>
  <si>
    <r>
      <t xml:space="preserve">Báo cáo hoạt động vay, giao dịch mua bán lại của quỹ/ </t>
    </r>
    <r>
      <rPr>
        <i/>
        <sz val="10"/>
        <rFont val="Tahoma"/>
        <family val="2"/>
      </rPr>
      <t>Report on activities of borrowing, repurchasing transactions of the fund</t>
    </r>
  </si>
  <si>
    <r>
      <t xml:space="preserve">Một số chỉ tiêu khác/ </t>
    </r>
    <r>
      <rPr>
        <i/>
        <sz val="10"/>
        <rFont val="Tahoma"/>
        <family val="2"/>
      </rPr>
      <t>Other Indicators</t>
    </r>
  </si>
  <si>
    <t>Giấy tờ có giá 
Certificate of Deposit</t>
  </si>
  <si>
    <t>Tiền gửi kỳ hạn không quá 3 tháng
Deposit with term not more than three months (*)</t>
  </si>
  <si>
    <t>(*) Tiền gửi có kỳ hạn dưới 3 tháng bao gồm:</t>
  </si>
  <si>
    <t>Tháng 1 năm 2023/Jan 2023</t>
  </si>
  <si>
    <t>Tại ngày 31 tháng 1 năm 2023/ As at 31 Jan 2023</t>
  </si>
  <si>
    <t>KỲ TRƯỚC/ LAST PERIOD
31/12/2022</t>
  </si>
  <si>
    <t>KỲ BÁO CÁO/ THIS PERIOD
31/01/2023</t>
  </si>
  <si>
    <t>Ngày 31 tháng 1 năm 2023
As at 31 Jan 2023</t>
  </si>
  <si>
    <t>Ngày 03 tháng 02 năm 2023
03 Feb 2023</t>
  </si>
  <si>
    <t>- Hợp đồng tiền gửi tại Ngân hàng TMCP An Bình - Chi Nhánh Hà Nội, HĐ số 040123/HĐTG/ABB có tổng giá trị là 4 tỷ đồng và HĐ số 190123/HĐTG/ABB có tổng giá trị là 6 tỷ đồng. Ngân hàng giám sát đã nhận được xác nhận số dư từ Tổ chức nhận tiền gửi tại thời điểm lập báo cáo.
- Hợp đồng tiền gửi tại Ngân hàng TMCP Á Châu - Chi Nhánh Long Biên, HĐ số 013101/ACB-TCFF.23 có tổng giá trị là 6 tỷ đồng. Ngân hàng giám sát đã nhận được xác nhận số dư từ Tổ chức nhận tiền gửi tại thời điểm lập báo cáo.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</si>
</sst>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3" formatCode="#,##0_ ;\-#,##0\ "/>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75">
    <font>
      <sz val="10"/>
      <name val="Arial"/>
    </font>
    <font>
      <sz val="11"/>
      <color theme="1"/>
      <name val="Arial"/>
      <family val="2"/>
      <charset val="1"/>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b/>
      <i/>
      <sz val="10"/>
      <name val="Tahoma"/>
      <family val="2"/>
    </font>
    <font>
      <i/>
      <sz val="8"/>
      <name val="Tahoma"/>
      <family val="2"/>
    </font>
    <font>
      <sz val="11"/>
      <color theme="1"/>
      <name val="Arial"/>
      <family val="2"/>
      <scheme val="minor"/>
    </font>
    <font>
      <b/>
      <sz val="11"/>
      <color theme="1"/>
      <name val="Arial"/>
      <family val="2"/>
      <scheme val="minor"/>
    </font>
    <font>
      <sz val="10"/>
      <name val="Arial"/>
      <family val="2"/>
      <scheme val="minor"/>
    </font>
    <font>
      <sz val="11"/>
      <name val="Arial"/>
      <family val="2"/>
      <scheme val="minor"/>
    </font>
    <font>
      <b/>
      <sz val="11"/>
      <name val="Arial"/>
      <family val="2"/>
      <scheme val="minor"/>
    </font>
    <font>
      <sz val="11"/>
      <name val="Tahoma"/>
      <family val="2"/>
    </font>
    <font>
      <sz val="11"/>
      <color rgb="FFFF0000"/>
      <name val="Arial"/>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u/>
      <sz val="11"/>
      <color theme="10"/>
      <name val="Arial"/>
      <family val="2"/>
      <scheme val="minor"/>
    </font>
    <font>
      <b/>
      <sz val="11"/>
      <name val="Tahoma"/>
      <family val="2"/>
    </font>
    <font>
      <b/>
      <u/>
      <sz val="10"/>
      <name val="Tahoma"/>
      <family val="2"/>
    </font>
    <font>
      <sz val="8.25"/>
      <name val="Microsoft Sans Serif"/>
      <family val="2"/>
    </font>
    <font>
      <sz val="18"/>
      <color theme="3"/>
      <name val="Times New Roman"/>
      <family val="2"/>
      <scheme val="major"/>
    </font>
    <font>
      <b/>
      <sz val="10"/>
      <color theme="1"/>
      <name val="Tahoma"/>
      <family val="2"/>
    </font>
    <font>
      <sz val="10"/>
      <color theme="1"/>
      <name val="Tahoma"/>
      <family val="2"/>
    </font>
    <font>
      <sz val="8.25"/>
      <name val="Microsoft Sans Serif"/>
      <family val="2"/>
    </font>
    <font>
      <sz val="18"/>
      <color theme="3"/>
      <name val="Times New Roman"/>
      <family val="2"/>
      <charset val="1"/>
      <scheme val="major"/>
    </font>
    <font>
      <b/>
      <sz val="15"/>
      <color theme="3"/>
      <name val="Arial"/>
      <family val="2"/>
      <charset val="1"/>
      <scheme val="minor"/>
    </font>
    <font>
      <b/>
      <sz val="13"/>
      <color theme="3"/>
      <name val="Arial"/>
      <family val="2"/>
      <charset val="1"/>
      <scheme val="minor"/>
    </font>
    <font>
      <b/>
      <sz val="11"/>
      <color theme="3"/>
      <name val="Arial"/>
      <family val="2"/>
      <charset val="1"/>
      <scheme val="minor"/>
    </font>
    <font>
      <sz val="11"/>
      <color rgb="FF006100"/>
      <name val="Arial"/>
      <family val="2"/>
      <charset val="1"/>
      <scheme val="minor"/>
    </font>
    <font>
      <sz val="11"/>
      <color rgb="FF9C0006"/>
      <name val="Arial"/>
      <family val="2"/>
      <charset val="1"/>
      <scheme val="minor"/>
    </font>
    <font>
      <sz val="11"/>
      <color rgb="FF9C6500"/>
      <name val="Arial"/>
      <family val="2"/>
      <charset val="1"/>
      <scheme val="minor"/>
    </font>
    <font>
      <sz val="11"/>
      <color rgb="FF3F3F76"/>
      <name val="Arial"/>
      <family val="2"/>
      <charset val="1"/>
      <scheme val="minor"/>
    </font>
    <font>
      <b/>
      <sz val="11"/>
      <color rgb="FF3F3F3F"/>
      <name val="Arial"/>
      <family val="2"/>
      <charset val="1"/>
      <scheme val="minor"/>
    </font>
    <font>
      <b/>
      <sz val="11"/>
      <color rgb="FFFA7D00"/>
      <name val="Arial"/>
      <family val="2"/>
      <charset val="1"/>
      <scheme val="minor"/>
    </font>
    <font>
      <sz val="11"/>
      <color rgb="FFFA7D00"/>
      <name val="Arial"/>
      <family val="2"/>
      <charset val="1"/>
      <scheme val="minor"/>
    </font>
    <font>
      <b/>
      <sz val="11"/>
      <color theme="0"/>
      <name val="Arial"/>
      <family val="2"/>
      <charset val="1"/>
      <scheme val="minor"/>
    </font>
    <font>
      <sz val="11"/>
      <color rgb="FFFF0000"/>
      <name val="Arial"/>
      <family val="2"/>
      <charset val="1"/>
      <scheme val="minor"/>
    </font>
    <font>
      <i/>
      <sz val="11"/>
      <color rgb="FF7F7F7F"/>
      <name val="Arial"/>
      <family val="2"/>
      <charset val="1"/>
      <scheme val="minor"/>
    </font>
    <font>
      <b/>
      <sz val="11"/>
      <color theme="1"/>
      <name val="Arial"/>
      <family val="2"/>
      <charset val="1"/>
      <scheme val="minor"/>
    </font>
    <font>
      <sz val="11"/>
      <color theme="0"/>
      <name val="Arial"/>
      <family val="2"/>
      <charset val="1"/>
      <scheme val="minor"/>
    </font>
    <font>
      <sz val="10"/>
      <color theme="0"/>
      <name val="Tahoma"/>
      <family val="2"/>
    </font>
    <font>
      <u/>
      <sz val="10"/>
      <name val="Tahoma"/>
      <family val="2"/>
    </font>
    <font>
      <i/>
      <sz val="10"/>
      <color theme="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34">
    <xf numFmtId="0" fontId="0" fillId="0" borderId="0"/>
    <xf numFmtId="169" fontId="13" fillId="0" borderId="0" quotePrefix="1" applyFont="0" applyFill="0" applyBorder="0" applyAlignment="0">
      <protection locked="0"/>
    </xf>
    <xf numFmtId="169" fontId="24" fillId="0" borderId="0" applyFont="0" applyFill="0" applyBorder="0" applyAlignment="0" applyProtection="0"/>
    <xf numFmtId="169" fontId="19" fillId="0" borderId="0" applyFont="0" applyFill="0" applyBorder="0" applyAlignment="0" applyProtection="0"/>
    <xf numFmtId="169" fontId="24"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9" fontId="13" fillId="0" borderId="0" quotePrefix="1" applyFont="0" applyFill="0" applyBorder="0" applyAlignment="0">
      <protection locked="0"/>
    </xf>
    <xf numFmtId="9" fontId="24"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5" fontId="31" fillId="0" borderId="0" applyFont="0" applyFill="0" applyBorder="0" applyAlignment="0" applyProtection="0"/>
    <xf numFmtId="0" fontId="32" fillId="0" borderId="0" applyNumberFormat="0" applyFill="0" applyBorder="0" applyAlignment="0" applyProtection="0"/>
    <xf numFmtId="176" fontId="32" fillId="0" borderId="0" applyNumberFormat="0" applyFill="0" applyBorder="0" applyAlignment="0" applyProtection="0"/>
    <xf numFmtId="176" fontId="32" fillId="0" borderId="0" applyNumberFormat="0" applyFill="0" applyBorder="0" applyAlignment="0" applyProtection="0"/>
    <xf numFmtId="177" fontId="33" fillId="0" borderId="0" applyBorder="0"/>
    <xf numFmtId="0" fontId="13" fillId="0" borderId="0"/>
    <xf numFmtId="0" fontId="34" fillId="0" borderId="0" applyFont="0" applyFill="0" applyBorder="0" applyAlignment="0" applyProtection="0"/>
    <xf numFmtId="178" fontId="13" fillId="0" borderId="0" applyFont="0" applyFill="0" applyBorder="0" applyAlignment="0" applyProtection="0"/>
    <xf numFmtId="178"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5" fillId="0" borderId="0" applyFont="0" applyFill="0" applyBorder="0" applyAlignment="0" applyProtection="0"/>
    <xf numFmtId="179" fontId="36" fillId="0" borderId="0" applyFont="0" applyFill="0" applyBorder="0" applyAlignment="0" applyProtection="0"/>
    <xf numFmtId="38" fontId="35" fillId="0" borderId="0" applyFont="0" applyFill="0" applyBorder="0" applyAlignment="0" applyProtection="0"/>
    <xf numFmtId="41" fontId="37" fillId="0" borderId="0" applyFont="0" applyFill="0" applyBorder="0" applyAlignment="0" applyProtection="0"/>
    <xf numFmtId="9" fontId="38" fillId="0" borderId="0" applyFont="0" applyFill="0" applyBorder="0" applyAlignment="0" applyProtection="0"/>
    <xf numFmtId="165" fontId="39" fillId="0" borderId="0" applyFont="0" applyFill="0" applyBorder="0" applyAlignment="0" applyProtection="0"/>
    <xf numFmtId="0" fontId="40"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1" fillId="0" borderId="0"/>
    <xf numFmtId="0" fontId="13" fillId="0" borderId="0" applyNumberFormat="0" applyFill="0" applyBorder="0" applyAlignment="0" applyProtection="0"/>
    <xf numFmtId="0" fontId="42" fillId="0" borderId="0"/>
    <xf numFmtId="0" fontId="42" fillId="0" borderId="0"/>
    <xf numFmtId="0" fontId="43" fillId="0" borderId="0">
      <alignment vertical="top"/>
    </xf>
    <xf numFmtId="166" fontId="44" fillId="0" borderId="0" applyFont="0" applyFill="0" applyBorder="0" applyAlignment="0" applyProtection="0"/>
    <xf numFmtId="0" fontId="45" fillId="0" borderId="0" applyNumberFormat="0" applyFill="0" applyBorder="0" applyAlignment="0" applyProtection="0"/>
    <xf numFmtId="166" fontId="44" fillId="0" borderId="0" applyFont="0" applyFill="0" applyBorder="0" applyAlignment="0" applyProtection="0"/>
    <xf numFmtId="175" fontId="31" fillId="0" borderId="0" applyFont="0" applyFill="0" applyBorder="0" applyAlignment="0" applyProtection="0"/>
    <xf numFmtId="43" fontId="31" fillId="0" borderId="0" applyFont="0" applyFill="0" applyBorder="0" applyAlignment="0" applyProtection="0"/>
    <xf numFmtId="180" fontId="44" fillId="0" borderId="0" applyFont="0" applyFill="0" applyBorder="0" applyAlignment="0" applyProtection="0"/>
    <xf numFmtId="41" fontId="31" fillId="0" borderId="0" applyFont="0" applyFill="0" applyBorder="0" applyAlignment="0" applyProtection="0"/>
    <xf numFmtId="166" fontId="44" fillId="0" borderId="0" applyFont="0" applyFill="0" applyBorder="0" applyAlignment="0" applyProtection="0"/>
    <xf numFmtId="180" fontId="44" fillId="0" borderId="0" applyFont="0" applyFill="0" applyBorder="0" applyAlignment="0" applyProtection="0"/>
    <xf numFmtId="43" fontId="31" fillId="0" borderId="0" applyFont="0" applyFill="0" applyBorder="0" applyAlignment="0" applyProtection="0"/>
    <xf numFmtId="181" fontId="44"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181" fontId="44" fillId="0" borderId="0" applyFont="0" applyFill="0" applyBorder="0" applyAlignment="0" applyProtection="0"/>
    <xf numFmtId="180" fontId="44" fillId="0" borderId="0" applyFont="0" applyFill="0" applyBorder="0" applyAlignment="0" applyProtection="0"/>
    <xf numFmtId="41" fontId="31" fillId="0" borderId="0" applyFont="0" applyFill="0" applyBorder="0" applyAlignment="0" applyProtection="0"/>
    <xf numFmtId="175" fontId="31" fillId="0" borderId="0" applyFont="0" applyFill="0" applyBorder="0" applyAlignment="0" applyProtection="0"/>
    <xf numFmtId="166" fontId="44" fillId="0" borderId="0" applyFont="0" applyFill="0" applyBorder="0" applyAlignment="0" applyProtection="0"/>
    <xf numFmtId="41" fontId="31" fillId="0" borderId="0" applyFont="0" applyFill="0" applyBorder="0" applyAlignment="0" applyProtection="0"/>
    <xf numFmtId="181" fontId="44" fillId="0" borderId="0" applyFont="0" applyFill="0" applyBorder="0" applyAlignment="0" applyProtection="0"/>
    <xf numFmtId="180" fontId="44" fillId="0" borderId="0" applyFont="0" applyFill="0" applyBorder="0" applyAlignment="0" applyProtection="0"/>
    <xf numFmtId="175" fontId="31" fillId="0" borderId="0" applyFont="0" applyFill="0" applyBorder="0" applyAlignment="0" applyProtection="0"/>
    <xf numFmtId="43" fontId="31" fillId="0" borderId="0" applyFont="0" applyFill="0" applyBorder="0" applyAlignment="0" applyProtection="0"/>
    <xf numFmtId="0" fontId="45" fillId="0" borderId="0" applyNumberForma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0" fontId="13" fillId="0" borderId="0"/>
    <xf numFmtId="0" fontId="46" fillId="0" borderId="0"/>
    <xf numFmtId="0" fontId="47" fillId="16" borderId="0"/>
    <xf numFmtId="9" fontId="48" fillId="0" borderId="0" applyBorder="0" applyAlignment="0" applyProtection="0"/>
    <xf numFmtId="0" fontId="49" fillId="16" borderId="0"/>
    <xf numFmtId="0" fontId="18" fillId="0" borderId="0"/>
    <xf numFmtId="176" fontId="50" fillId="17" borderId="0" applyNumberFormat="0" applyBorder="0" applyAlignment="0" applyProtection="0"/>
    <xf numFmtId="0" fontId="11" fillId="4" borderId="0" applyNumberFormat="0" applyBorder="0" applyAlignment="0" applyProtection="0"/>
    <xf numFmtId="176" fontId="50" fillId="18" borderId="0" applyNumberFormat="0" applyBorder="0" applyAlignment="0" applyProtection="0"/>
    <xf numFmtId="0" fontId="11" fillId="6" borderId="0" applyNumberFormat="0" applyBorder="0" applyAlignment="0" applyProtection="0"/>
    <xf numFmtId="176" fontId="50" fillId="19" borderId="0" applyNumberFormat="0" applyBorder="0" applyAlignment="0" applyProtection="0"/>
    <xf numFmtId="0" fontId="11" fillId="8" borderId="0" applyNumberFormat="0" applyBorder="0" applyAlignment="0" applyProtection="0"/>
    <xf numFmtId="176" fontId="50" fillId="20" borderId="0" applyNumberFormat="0" applyBorder="0" applyAlignment="0" applyProtection="0"/>
    <xf numFmtId="0" fontId="11" fillId="10" borderId="0" applyNumberFormat="0" applyBorder="0" applyAlignment="0" applyProtection="0"/>
    <xf numFmtId="176" fontId="50" fillId="21" borderId="0" applyNumberFormat="0" applyBorder="0" applyAlignment="0" applyProtection="0"/>
    <xf numFmtId="0" fontId="11" fillId="12" borderId="0" applyNumberFormat="0" applyBorder="0" applyAlignment="0" applyProtection="0"/>
    <xf numFmtId="176" fontId="50" fillId="22" borderId="0" applyNumberFormat="0" applyBorder="0" applyAlignment="0" applyProtection="0"/>
    <xf numFmtId="0" fontId="11" fillId="14" borderId="0" applyNumberFormat="0" applyBorder="0" applyAlignment="0" applyProtection="0"/>
    <xf numFmtId="0" fontId="51" fillId="16" borderId="0"/>
    <xf numFmtId="0" fontId="52" fillId="0" borderId="0"/>
    <xf numFmtId="0" fontId="53" fillId="0" borderId="0">
      <alignment wrapText="1"/>
    </xf>
    <xf numFmtId="176" fontId="50" fillId="23" borderId="0" applyNumberFormat="0" applyBorder="0" applyAlignment="0" applyProtection="0"/>
    <xf numFmtId="0" fontId="11" fillId="5" borderId="0" applyNumberFormat="0" applyBorder="0" applyAlignment="0" applyProtection="0"/>
    <xf numFmtId="176" fontId="50" fillId="24" borderId="0" applyNumberFormat="0" applyBorder="0" applyAlignment="0" applyProtection="0"/>
    <xf numFmtId="0" fontId="11" fillId="7" borderId="0" applyNumberFormat="0" applyBorder="0" applyAlignment="0" applyProtection="0"/>
    <xf numFmtId="176" fontId="50" fillId="25" borderId="0" applyNumberFormat="0" applyBorder="0" applyAlignment="0" applyProtection="0"/>
    <xf numFmtId="0" fontId="11" fillId="9" borderId="0" applyNumberFormat="0" applyBorder="0" applyAlignment="0" applyProtection="0"/>
    <xf numFmtId="176" fontId="50" fillId="20" borderId="0" applyNumberFormat="0" applyBorder="0" applyAlignment="0" applyProtection="0"/>
    <xf numFmtId="0" fontId="11" fillId="11" borderId="0" applyNumberFormat="0" applyBorder="0" applyAlignment="0" applyProtection="0"/>
    <xf numFmtId="176" fontId="50" fillId="23" borderId="0" applyNumberFormat="0" applyBorder="0" applyAlignment="0" applyProtection="0"/>
    <xf numFmtId="0" fontId="11" fillId="13" borderId="0" applyNumberFormat="0" applyBorder="0" applyAlignment="0" applyProtection="0"/>
    <xf numFmtId="176" fontId="50" fillId="26" borderId="0" applyNumberFormat="0" applyBorder="0" applyAlignment="0" applyProtection="0"/>
    <xf numFmtId="0" fontId="11" fillId="15" borderId="0" applyNumberFormat="0" applyBorder="0" applyAlignment="0" applyProtection="0"/>
    <xf numFmtId="176" fontId="54" fillId="27" borderId="0" applyNumberFormat="0" applyBorder="0" applyAlignment="0" applyProtection="0"/>
    <xf numFmtId="176" fontId="54" fillId="24" borderId="0" applyNumberFormat="0" applyBorder="0" applyAlignment="0" applyProtection="0"/>
    <xf numFmtId="176" fontId="54" fillId="25" borderId="0" applyNumberFormat="0" applyBorder="0" applyAlignment="0" applyProtection="0"/>
    <xf numFmtId="176" fontId="54" fillId="28" borderId="0" applyNumberFormat="0" applyBorder="0" applyAlignment="0" applyProtection="0"/>
    <xf numFmtId="176" fontId="54" fillId="29" borderId="0" applyNumberFormat="0" applyBorder="0" applyAlignment="0" applyProtection="0"/>
    <xf numFmtId="176" fontId="54" fillId="30" borderId="0" applyNumberFormat="0" applyBorder="0" applyAlignment="0" applyProtection="0"/>
    <xf numFmtId="176" fontId="54" fillId="31" borderId="0" applyNumberFormat="0" applyBorder="0" applyAlignment="0" applyProtection="0"/>
    <xf numFmtId="176" fontId="54" fillId="32" borderId="0" applyNumberFormat="0" applyBorder="0" applyAlignment="0" applyProtection="0"/>
    <xf numFmtId="176" fontId="54" fillId="33" borderId="0" applyNumberFormat="0" applyBorder="0" applyAlignment="0" applyProtection="0"/>
    <xf numFmtId="176" fontId="54" fillId="28" borderId="0" applyNumberFormat="0" applyBorder="0" applyAlignment="0" applyProtection="0"/>
    <xf numFmtId="176" fontId="54" fillId="29" borderId="0" applyNumberFormat="0" applyBorder="0" applyAlignment="0" applyProtection="0"/>
    <xf numFmtId="176" fontId="54" fillId="34" borderId="0" applyNumberFormat="0" applyBorder="0" applyAlignment="0" applyProtection="0"/>
    <xf numFmtId="0" fontId="55" fillId="0" borderId="0" applyNumberFormat="0" applyAlignment="0"/>
    <xf numFmtId="184" fontId="13" fillId="0" borderId="0" applyFont="0" applyFill="0" applyBorder="0" applyAlignment="0" applyProtection="0"/>
    <xf numFmtId="0" fontId="56" fillId="0" borderId="0" applyFont="0" applyFill="0" applyBorder="0" applyAlignment="0" applyProtection="0"/>
    <xf numFmtId="185" fontId="57" fillId="0" borderId="0" applyFont="0" applyFill="0" applyBorder="0" applyAlignment="0" applyProtection="0"/>
    <xf numFmtId="186" fontId="13" fillId="0" borderId="0" applyFont="0" applyFill="0" applyBorder="0" applyAlignment="0" applyProtection="0"/>
    <xf numFmtId="0" fontId="56" fillId="0" borderId="0" applyFont="0" applyFill="0" applyBorder="0" applyAlignment="0" applyProtection="0"/>
    <xf numFmtId="186" fontId="13" fillId="0" borderId="0" applyFont="0" applyFill="0" applyBorder="0" applyAlignment="0" applyProtection="0"/>
    <xf numFmtId="0" fontId="58" fillId="0" borderId="0">
      <alignment horizontal="center" wrapText="1"/>
      <protection locked="0"/>
    </xf>
    <xf numFmtId="187" fontId="59" fillId="0" borderId="0" applyFont="0" applyFill="0" applyBorder="0" applyAlignment="0" applyProtection="0"/>
    <xf numFmtId="0" fontId="56" fillId="0" borderId="0" applyFont="0" applyFill="0" applyBorder="0" applyAlignment="0" applyProtection="0"/>
    <xf numFmtId="187" fontId="59" fillId="0" borderId="0" applyFont="0" applyFill="0" applyBorder="0" applyAlignment="0" applyProtection="0"/>
    <xf numFmtId="188" fontId="59" fillId="0" borderId="0" applyFont="0" applyFill="0" applyBorder="0" applyAlignment="0" applyProtection="0"/>
    <xf numFmtId="0" fontId="56" fillId="0" borderId="0" applyFont="0" applyFill="0" applyBorder="0" applyAlignment="0" applyProtection="0"/>
    <xf numFmtId="188" fontId="59" fillId="0" borderId="0" applyFont="0" applyFill="0" applyBorder="0" applyAlignment="0" applyProtection="0"/>
    <xf numFmtId="175" fontId="31" fillId="0" borderId="0" applyFont="0" applyFill="0" applyBorder="0" applyAlignment="0" applyProtection="0"/>
    <xf numFmtId="176" fontId="60" fillId="18" borderId="0" applyNumberFormat="0" applyBorder="0" applyAlignment="0" applyProtection="0"/>
    <xf numFmtId="0" fontId="56" fillId="0" borderId="0"/>
    <xf numFmtId="0" fontId="46" fillId="0" borderId="0"/>
    <xf numFmtId="0" fontId="56" fillId="0" borderId="0"/>
    <xf numFmtId="37" fontId="61" fillId="0" borderId="0"/>
    <xf numFmtId="179" fontId="13" fillId="0" borderId="0" applyFont="0" applyFill="0" applyBorder="0" applyAlignment="0" applyProtection="0"/>
    <xf numFmtId="189" fontId="13" fillId="0" borderId="0" applyFont="0" applyFill="0" applyBorder="0" applyAlignment="0" applyProtection="0"/>
    <xf numFmtId="177" fontId="33" fillId="0" borderId="0" applyFill="0"/>
    <xf numFmtId="190" fontId="33" fillId="0" borderId="0" applyNumberFormat="0" applyFill="0" applyBorder="0" applyAlignment="0">
      <alignment horizontal="center"/>
    </xf>
    <xf numFmtId="0" fontId="62" fillId="0" borderId="0" applyNumberFormat="0" applyFill="0">
      <alignment horizontal="center" vertical="center" wrapText="1"/>
    </xf>
    <xf numFmtId="177" fontId="33" fillId="0" borderId="9" applyFill="0" applyBorder="0"/>
    <xf numFmtId="167" fontId="33" fillId="0" borderId="0" applyAlignment="0"/>
    <xf numFmtId="0" fontId="62" fillId="0" borderId="0" applyFill="0" applyBorder="0">
      <alignment horizontal="center" vertical="center"/>
    </xf>
    <xf numFmtId="0" fontId="62" fillId="0" borderId="0" applyFill="0" applyBorder="0">
      <alignment horizontal="center" vertical="center"/>
    </xf>
    <xf numFmtId="177"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7"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7"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7"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7"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7"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91" fontId="13" fillId="0" borderId="0" applyFill="0" applyBorder="0" applyAlignment="0"/>
    <xf numFmtId="176" fontId="66" fillId="16" borderId="10" applyNumberFormat="0" applyAlignment="0" applyProtection="0"/>
    <xf numFmtId="0" fontId="67" fillId="0" borderId="0"/>
    <xf numFmtId="192" fontId="44" fillId="0" borderId="0" applyFont="0" applyFill="0" applyBorder="0" applyAlignment="0" applyProtection="0"/>
    <xf numFmtId="176" fontId="68" fillId="35" borderId="11" applyNumberFormat="0" applyAlignment="0" applyProtection="0"/>
    <xf numFmtId="1" fontId="69"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3"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3" fontId="46" fillId="0" borderId="0"/>
    <xf numFmtId="193" fontId="46" fillId="0" borderId="0"/>
    <xf numFmtId="194" fontId="70" fillId="0" borderId="0"/>
    <xf numFmtId="3" fontId="13" fillId="0" borderId="0" applyFont="0" applyFill="0" applyBorder="0" applyAlignment="0" applyProtection="0"/>
    <xf numFmtId="3" fontId="13" fillId="0" borderId="0" applyFont="0" applyFill="0" applyBorder="0" applyAlignment="0" applyProtection="0"/>
    <xf numFmtId="0" fontId="71" fillId="0" borderId="0" applyNumberFormat="0" applyAlignment="0">
      <alignment horizontal="left"/>
    </xf>
    <xf numFmtId="0" fontId="72" fillId="0" borderId="0" applyNumberFormat="0" applyAlignment="0"/>
    <xf numFmtId="195" fontId="7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7" fontId="13" fillId="0" borderId="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199" fontId="13" fillId="0" borderId="0" applyFont="0" applyFill="0" applyBorder="0" applyAlignment="0" applyProtection="0"/>
    <xf numFmtId="200" fontId="13" fillId="0" borderId="0"/>
    <xf numFmtId="0" fontId="44" fillId="0" borderId="12">
      <alignment horizontal="left"/>
    </xf>
    <xf numFmtId="0" fontId="74" fillId="0" borderId="0" applyNumberFormat="0" applyAlignment="0">
      <alignment horizontal="left"/>
    </xf>
    <xf numFmtId="201" fontId="18" fillId="0" borderId="0" applyFont="0" applyFill="0" applyBorder="0" applyAlignment="0" applyProtection="0"/>
    <xf numFmtId="202" fontId="13" fillId="0" borderId="0" applyFont="0" applyFill="0" applyBorder="0" applyAlignment="0" applyProtection="0"/>
    <xf numFmtId="176" fontId="75"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3" fontId="18" fillId="0" borderId="13" applyFont="0" applyFill="0" applyBorder="0" applyProtection="0"/>
    <xf numFmtId="176"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6"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6"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6" fontId="82" fillId="0" borderId="19" applyNumberFormat="0" applyFill="0" applyAlignment="0" applyProtection="0"/>
    <xf numFmtId="176" fontId="82" fillId="0" borderId="0" applyNumberFormat="0" applyFill="0" applyBorder="0" applyAlignment="0" applyProtection="0"/>
    <xf numFmtId="14" fontId="32" fillId="21" borderId="16">
      <alignment horizontal="center" vertical="center" wrapText="1"/>
    </xf>
    <xf numFmtId="204" fontId="83" fillId="0" borderId="0">
      <protection locked="0"/>
    </xf>
    <xf numFmtId="204"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6"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91" fontId="89" fillId="37" borderId="0"/>
    <xf numFmtId="0" fontId="58" fillId="0" borderId="0" applyNumberFormat="0" applyFont="0" applyBorder="0" applyAlignment="0"/>
    <xf numFmtId="176" fontId="90" fillId="0" borderId="20" applyNumberFormat="0" applyFill="0" applyAlignment="0" applyProtection="0"/>
    <xf numFmtId="191" fontId="89" fillId="38" borderId="0"/>
    <xf numFmtId="38" fontId="42" fillId="0" borderId="0" applyFont="0" applyFill="0" applyBorder="0" applyAlignment="0" applyProtection="0"/>
    <xf numFmtId="40" fontId="42"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1" fillId="0" borderId="16"/>
    <xf numFmtId="205" fontId="92" fillId="0" borderId="21"/>
    <xf numFmtId="175" fontId="13" fillId="0" borderId="0" applyFont="0" applyFill="0" applyBorder="0" applyAlignment="0" applyProtection="0"/>
    <xf numFmtId="206" fontId="13" fillId="0" borderId="0" applyFont="0" applyFill="0" applyBorder="0" applyAlignment="0" applyProtection="0"/>
    <xf numFmtId="207" fontId="42" fillId="0" borderId="0" applyFont="0" applyFill="0" applyBorder="0" applyAlignment="0" applyProtection="0"/>
    <xf numFmtId="208" fontId="42" fillId="0" borderId="0" applyFont="0" applyFill="0" applyBorder="0" applyAlignment="0" applyProtection="0"/>
    <xf numFmtId="209" fontId="44" fillId="0" borderId="0" applyFont="0" applyFill="0" applyBorder="0" applyAlignment="0" applyProtection="0"/>
    <xf numFmtId="210" fontId="44" fillId="0" borderId="0" applyFont="0" applyFill="0" applyBorder="0" applyAlignment="0" applyProtection="0"/>
    <xf numFmtId="0" fontId="93" fillId="0" borderId="0" applyNumberFormat="0" applyFont="0" applyFill="0" applyAlignment="0"/>
    <xf numFmtId="176"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11" fontId="9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11" fillId="0" borderId="0"/>
    <xf numFmtId="0" fontId="11" fillId="0" borderId="0"/>
    <xf numFmtId="0" fontId="11" fillId="0" borderId="0"/>
    <xf numFmtId="0" fontId="11" fillId="0" borderId="0"/>
    <xf numFmtId="0" fontId="11" fillId="0" borderId="0"/>
    <xf numFmtId="176" fontId="13" fillId="0" borderId="0" applyNumberFormat="0" applyFill="0" applyBorder="0" applyAlignment="0" applyProtection="0"/>
    <xf numFmtId="0" fontId="11" fillId="0" borderId="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3" fillId="0" borderId="0"/>
    <xf numFmtId="0" fontId="43" fillId="0" borderId="0"/>
    <xf numFmtId="0" fontId="11" fillId="0" borderId="0"/>
    <xf numFmtId="0" fontId="4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8" fillId="0" borderId="0">
      <alignment horizontal="right"/>
    </xf>
    <xf numFmtId="40" fontId="99" fillId="0" borderId="0">
      <alignment horizontal="center" wrapText="1"/>
    </xf>
    <xf numFmtId="176" fontId="43"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7" fontId="58" fillId="0" borderId="0" applyBorder="0" applyAlignment="0"/>
    <xf numFmtId="0" fontId="100" fillId="0" borderId="0"/>
    <xf numFmtId="212" fontId="44" fillId="0" borderId="0" applyFont="0" applyFill="0" applyBorder="0" applyAlignment="0" applyProtection="0"/>
    <xf numFmtId="213" fontId="44" fillId="0" borderId="0" applyFont="0" applyFill="0" applyBorder="0" applyAlignment="0" applyProtection="0"/>
    <xf numFmtId="0" fontId="13" fillId="0" borderId="0" applyFont="0" applyFill="0" applyBorder="0" applyAlignment="0" applyProtection="0"/>
    <xf numFmtId="0" fontId="46" fillId="0" borderId="0"/>
    <xf numFmtId="176" fontId="101" fillId="16" borderId="23" applyNumberFormat="0" applyAlignment="0" applyProtection="0"/>
    <xf numFmtId="14" fontId="58" fillId="0" borderId="0">
      <alignment horizontal="center" wrapText="1"/>
      <protection locked="0"/>
    </xf>
    <xf numFmtId="214"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2" fillId="0" borderId="24" applyNumberFormat="0" applyBorder="0"/>
    <xf numFmtId="164"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7"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7"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7"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7"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3"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7"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15" fontId="13" fillId="0" borderId="0" applyNumberFormat="0" applyFill="0" applyBorder="0" applyAlignment="0" applyProtection="0">
      <alignment horizontal="left"/>
    </xf>
    <xf numFmtId="216" fontId="110" fillId="0" borderId="0" applyFont="0" applyFill="0" applyBorder="0" applyAlignment="0" applyProtection="0"/>
    <xf numFmtId="0" fontId="42" fillId="0" borderId="0" applyFont="0" applyFill="0" applyBorder="0" applyAlignment="0" applyProtection="0"/>
    <xf numFmtId="0" fontId="13" fillId="0" borderId="0"/>
    <xf numFmtId="217" fontId="73" fillId="0" borderId="0" applyFont="0" applyFill="0" applyBorder="0" applyAlignment="0" applyProtection="0"/>
    <xf numFmtId="181" fontId="44" fillId="0" borderId="0" applyFont="0" applyFill="0" applyBorder="0" applyAlignment="0" applyProtection="0"/>
    <xf numFmtId="166"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8" fontId="73" fillId="0" borderId="3">
      <alignment horizontal="right" vertical="center"/>
    </xf>
    <xf numFmtId="218" fontId="73" fillId="0" borderId="3">
      <alignment horizontal="right" vertical="center"/>
    </xf>
    <xf numFmtId="218" fontId="73" fillId="0" borderId="3">
      <alignment horizontal="right" vertical="center"/>
    </xf>
    <xf numFmtId="219"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6" fontId="117" fillId="0" borderId="0" applyNumberFormat="0" applyFill="0" applyBorder="0" applyAlignment="0" applyProtection="0"/>
    <xf numFmtId="0" fontId="13" fillId="0" borderId="9" applyNumberFormat="0" applyFont="0" applyFill="0" applyAlignment="0" applyProtection="0"/>
    <xf numFmtId="176" fontId="118"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9" fontId="73" fillId="0" borderId="0"/>
    <xf numFmtId="220" fontId="73" fillId="0" borderId="1"/>
    <xf numFmtId="0" fontId="119" fillId="42" borderId="1">
      <alignment horizontal="left" vertical="center"/>
    </xf>
    <xf numFmtId="164" fontId="120" fillId="0" borderId="5">
      <alignment horizontal="left" vertical="top"/>
    </xf>
    <xf numFmtId="164" fontId="45" fillId="0" borderId="30">
      <alignment horizontal="left" vertical="top"/>
    </xf>
    <xf numFmtId="164" fontId="45" fillId="0" borderId="30">
      <alignment horizontal="left" vertical="top"/>
    </xf>
    <xf numFmtId="0" fontId="121" fillId="0" borderId="30">
      <alignment horizontal="left" vertical="center"/>
    </xf>
    <xf numFmtId="221" fontId="13" fillId="0" borderId="0" applyFont="0" applyFill="0" applyBorder="0" applyAlignment="0" applyProtection="0"/>
    <xf numFmtId="222" fontId="13" fillId="0" borderId="0" applyFont="0" applyFill="0" applyBorder="0" applyAlignment="0" applyProtection="0"/>
    <xf numFmtId="176" fontId="122" fillId="0" borderId="0" applyNumberFormat="0" applyFill="0" applyBorder="0" applyAlignment="0" applyProtection="0"/>
    <xf numFmtId="0" fontId="123" fillId="0" borderId="0">
      <alignment vertical="center"/>
    </xf>
    <xf numFmtId="166" fontId="124" fillId="0" borderId="0" applyFont="0" applyFill="0" applyBorder="0" applyAlignment="0" applyProtection="0"/>
    <xf numFmtId="168"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23" fontId="129" fillId="0" borderId="0" applyFont="0" applyFill="0" applyBorder="0" applyAlignment="0" applyProtection="0"/>
    <xf numFmtId="224" fontId="13"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1" fillId="0" borderId="0"/>
    <xf numFmtId="0" fontId="93" fillId="0" borderId="0"/>
    <xf numFmtId="189" fontId="132"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132" fillId="0" borderId="0"/>
    <xf numFmtId="188" fontId="13" fillId="0" borderId="0" applyFont="0" applyFill="0" applyBorder="0" applyAlignment="0" applyProtection="0"/>
    <xf numFmtId="187" fontId="13" fillId="0" borderId="0" applyFont="0" applyFill="0" applyBorder="0" applyAlignment="0" applyProtection="0"/>
    <xf numFmtId="0" fontId="133" fillId="0" borderId="0"/>
    <xf numFmtId="175" fontId="37" fillId="0" borderId="0" applyFont="0" applyFill="0" applyBorder="0" applyAlignment="0" applyProtection="0"/>
    <xf numFmtId="207" fontId="39" fillId="0" borderId="0" applyFont="0" applyFill="0" applyBorder="0" applyAlignment="0" applyProtection="0"/>
    <xf numFmtId="206" fontId="37"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4" fillId="0" borderId="0" applyNumberFormat="0" applyFill="0" applyBorder="0" applyAlignment="0" applyProtection="0"/>
    <xf numFmtId="0" fontId="135" fillId="0" borderId="33" applyNumberFormat="0" applyFill="0" applyAlignment="0" applyProtection="0"/>
    <xf numFmtId="0" fontId="136" fillId="0" borderId="34" applyNumberFormat="0" applyFill="0" applyAlignment="0" applyProtection="0"/>
    <xf numFmtId="0" fontId="137" fillId="0" borderId="35"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6" applyNumberFormat="0" applyAlignment="0" applyProtection="0"/>
    <xf numFmtId="0" fontId="142" fillId="47" borderId="37" applyNumberFormat="0" applyAlignment="0" applyProtection="0"/>
    <xf numFmtId="0" fontId="143" fillId="47" borderId="36" applyNumberFormat="0" applyAlignment="0" applyProtection="0"/>
    <xf numFmtId="0" fontId="144" fillId="0" borderId="38" applyNumberFormat="0" applyFill="0" applyAlignment="0" applyProtection="0"/>
    <xf numFmtId="0" fontId="145" fillId="48" borderId="39"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40" applyNumberFormat="0" applyFill="0" applyAlignment="0" applyProtection="0"/>
    <xf numFmtId="0" fontId="147"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7" fillId="60" borderId="0" applyNumberFormat="0" applyBorder="0" applyAlignment="0" applyProtection="0"/>
    <xf numFmtId="0" fontId="98"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8" fillId="0" borderId="0">
      <alignment vertical="top"/>
    </xf>
    <xf numFmtId="0" fontId="98"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8" fillId="0" borderId="0" applyNumberFormat="0" applyFill="0" applyBorder="0" applyAlignment="0" applyProtection="0"/>
    <xf numFmtId="0" fontId="151"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52" fillId="0" borderId="0" applyNumberFormat="0" applyFill="0" applyBorder="0" applyAlignment="0" applyProtection="0"/>
    <xf numFmtId="0" fontId="151" fillId="0" borderId="0">
      <alignment vertical="top"/>
    </xf>
    <xf numFmtId="0" fontId="2" fillId="0" borderId="0"/>
    <xf numFmtId="43" fontId="2" fillId="0" borderId="0" applyFont="0" applyFill="0" applyBorder="0" applyAlignment="0" applyProtection="0"/>
    <xf numFmtId="9" fontId="2" fillId="0" borderId="0" applyFont="0" applyFill="0" applyBorder="0" applyAlignment="0" applyProtection="0"/>
    <xf numFmtId="0" fontId="155"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71" fillId="50" borderId="0" applyNumberFormat="0" applyBorder="0" applyAlignment="0" applyProtection="0"/>
    <xf numFmtId="0" fontId="171" fillId="52" borderId="0" applyNumberFormat="0" applyBorder="0" applyAlignment="0" applyProtection="0"/>
    <xf numFmtId="0" fontId="171" fillId="54" borderId="0" applyNumberFormat="0" applyBorder="0" applyAlignment="0" applyProtection="0"/>
    <xf numFmtId="0" fontId="171" fillId="56" borderId="0" applyNumberFormat="0" applyBorder="0" applyAlignment="0" applyProtection="0"/>
    <xf numFmtId="0" fontId="171" fillId="58" borderId="0" applyNumberFormat="0" applyBorder="0" applyAlignment="0" applyProtection="0"/>
    <xf numFmtId="0" fontId="171" fillId="60" borderId="0" applyNumberFormat="0" applyBorder="0" applyAlignment="0" applyProtection="0"/>
    <xf numFmtId="0" fontId="171" fillId="49" borderId="0" applyNumberFormat="0" applyBorder="0" applyAlignment="0" applyProtection="0"/>
    <xf numFmtId="0" fontId="171" fillId="51" borderId="0" applyNumberFormat="0" applyBorder="0" applyAlignment="0" applyProtection="0"/>
    <xf numFmtId="0" fontId="171" fillId="53" borderId="0" applyNumberFormat="0" applyBorder="0" applyAlignment="0" applyProtection="0"/>
    <xf numFmtId="0" fontId="171" fillId="55" borderId="0" applyNumberFormat="0" applyBorder="0" applyAlignment="0" applyProtection="0"/>
    <xf numFmtId="0" fontId="171" fillId="57" borderId="0" applyNumberFormat="0" applyBorder="0" applyAlignment="0" applyProtection="0"/>
    <xf numFmtId="0" fontId="171" fillId="59" borderId="0" applyNumberFormat="0" applyBorder="0" applyAlignment="0" applyProtection="0"/>
    <xf numFmtId="0" fontId="161" fillId="44" borderId="0" applyNumberFormat="0" applyBorder="0" applyAlignment="0" applyProtection="0"/>
    <xf numFmtId="0" fontId="165" fillId="47" borderId="36" applyNumberFormat="0" applyAlignment="0" applyProtection="0"/>
    <xf numFmtId="0" fontId="167" fillId="48" borderId="39" applyNumberFormat="0" applyAlignment="0" applyProtection="0"/>
    <xf numFmtId="0" fontId="169" fillId="0" borderId="0" applyNumberFormat="0" applyFill="0" applyBorder="0" applyAlignment="0" applyProtection="0"/>
    <xf numFmtId="0" fontId="160" fillId="43" borderId="0" applyNumberFormat="0" applyBorder="0" applyAlignment="0" applyProtection="0"/>
    <xf numFmtId="0" fontId="157" fillId="0" borderId="33" applyNumberFormat="0" applyFill="0" applyAlignment="0" applyProtection="0"/>
    <xf numFmtId="0" fontId="158" fillId="0" borderId="34" applyNumberFormat="0" applyFill="0" applyAlignment="0" applyProtection="0"/>
    <xf numFmtId="0" fontId="159" fillId="0" borderId="35" applyNumberFormat="0" applyFill="0" applyAlignment="0" applyProtection="0"/>
    <xf numFmtId="0" fontId="159" fillId="0" borderId="0" applyNumberFormat="0" applyFill="0" applyBorder="0" applyAlignment="0" applyProtection="0"/>
    <xf numFmtId="0" fontId="163" fillId="46" borderId="36" applyNumberFormat="0" applyAlignment="0" applyProtection="0"/>
    <xf numFmtId="0" fontId="166" fillId="0" borderId="38" applyNumberFormat="0" applyFill="0" applyAlignment="0" applyProtection="0"/>
    <xf numFmtId="0" fontId="162" fillId="45" borderId="0" applyNumberFormat="0" applyBorder="0" applyAlignment="0" applyProtection="0"/>
    <xf numFmtId="0" fontId="1" fillId="3" borderId="7" applyNumberFormat="0" applyFont="0" applyAlignment="0" applyProtection="0"/>
    <xf numFmtId="0" fontId="164" fillId="47" borderId="37" applyNumberFormat="0" applyAlignment="0" applyProtection="0"/>
    <xf numFmtId="0" fontId="156" fillId="0" borderId="0" applyNumberFormat="0" applyFill="0" applyBorder="0" applyAlignment="0" applyProtection="0"/>
    <xf numFmtId="0" fontId="170" fillId="0" borderId="40" applyNumberFormat="0" applyFill="0" applyAlignment="0" applyProtection="0"/>
    <xf numFmtId="0" fontId="168" fillId="0" borderId="0" applyNumberFormat="0" applyFill="0" applyBorder="0" applyAlignment="0" applyProtection="0"/>
    <xf numFmtId="43" fontId="13" fillId="0" borderId="0" quotePrefix="1" applyFont="0" applyFill="0" applyBorder="0" applyAlignment="0">
      <protection locked="0"/>
    </xf>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13" fillId="0" borderId="0" quotePrefix="1" applyFont="0" applyFill="0" applyBorder="0" applyAlignment="0">
      <protection locked="0"/>
    </xf>
    <xf numFmtId="43" fontId="31"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41" fontId="33" fillId="0" borderId="0" applyAlignment="0"/>
    <xf numFmtId="41" fontId="13"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0"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7" applyNumberFormat="0" applyFont="0" applyAlignment="0" applyProtection="0"/>
    <xf numFmtId="0" fontId="2" fillId="3" borderId="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13" fillId="0" borderId="0" quotePrefix="1" applyFont="0" applyFill="0" applyBorder="0" applyAlignment="0">
      <protection locked="0"/>
    </xf>
    <xf numFmtId="0" fontId="2" fillId="3" borderId="7" applyNumberFormat="0" applyFont="0" applyAlignment="0" applyProtection="0"/>
    <xf numFmtId="0" fontId="2" fillId="0" borderId="0"/>
    <xf numFmtId="43" fontId="2" fillId="0" borderId="0" applyFont="0" applyFill="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2" fillId="0" borderId="0"/>
    <xf numFmtId="0" fontId="98" fillId="0" borderId="0">
      <alignment vertical="top"/>
    </xf>
    <xf numFmtId="0" fontId="98" fillId="0" borderId="0">
      <alignment vertical="top"/>
    </xf>
  </cellStyleXfs>
  <cellXfs count="494">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1" fillId="2" borderId="0" xfId="0" applyFont="1" applyFill="1" applyAlignment="1">
      <alignment vertical="center"/>
    </xf>
    <xf numFmtId="0" fontId="21" fillId="2" borderId="0" xfId="0" applyFont="1" applyFill="1" applyAlignment="1">
      <alignment horizontal="center" vertical="center"/>
    </xf>
    <xf numFmtId="0" fontId="23"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27" fillId="2" borderId="0" xfId="30" applyFont="1" applyFill="1" applyAlignment="1">
      <alignment horizontal="center"/>
    </xf>
    <xf numFmtId="0" fontId="27" fillId="2" borderId="0" xfId="30" applyFont="1" applyFill="1"/>
    <xf numFmtId="0" fontId="16" fillId="2" borderId="0" xfId="19" applyFont="1" applyFill="1" applyAlignment="1">
      <alignment vertical="center" wrapText="1"/>
    </xf>
    <xf numFmtId="170" fontId="17" fillId="2" borderId="0" xfId="19" applyNumberFormat="1" applyFont="1" applyFill="1"/>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0" fontId="16" fillId="2" borderId="32" xfId="19" applyNumberFormat="1" applyFont="1" applyFill="1" applyBorder="1" applyAlignment="1" applyProtection="1">
      <alignment horizontal="center" vertical="center" wrapText="1"/>
    </xf>
    <xf numFmtId="170" fontId="62"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10" fontId="16" fillId="2" borderId="3" xfId="48" applyNumberFormat="1" applyFont="1" applyFill="1" applyBorder="1" applyAlignment="1" applyProtection="1">
      <alignment horizontal="right"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27" fillId="2" borderId="0" xfId="48" applyFont="1" applyFill="1"/>
    <xf numFmtId="3"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0" fontId="27"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0" fontId="17" fillId="2" borderId="3" xfId="237" applyNumberFormat="1" applyFont="1" applyFill="1" applyBorder="1" applyAlignment="1" applyProtection="1">
      <alignment horizontal="right" vertical="center" wrapText="1"/>
      <protection locked="0"/>
    </xf>
    <xf numFmtId="170" fontId="16" fillId="2" borderId="1" xfId="48"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0" fontId="28"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0" fontId="17" fillId="2" borderId="3" xfId="709" applyNumberFormat="1" applyFont="1" applyFill="1" applyBorder="1" applyAlignment="1" applyProtection="1">
      <alignment horizontal="right" vertical="center" wrapText="1"/>
      <protection locked="0"/>
    </xf>
    <xf numFmtId="170" fontId="27"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0" fontId="16" fillId="2" borderId="3" xfId="19" applyNumberFormat="1" applyFont="1" applyFill="1" applyBorder="1" applyAlignment="1" applyProtection="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8" xfId="1" applyNumberFormat="1" applyFont="1" applyFill="1" applyBorder="1" applyAlignment="1" applyProtection="1">
      <alignment horizontal="left"/>
      <protection locked="0"/>
    </xf>
    <xf numFmtId="170" fontId="17" fillId="2" borderId="8"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6"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29"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7"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15" fillId="2" borderId="0" xfId="48" applyFont="1" applyFill="1"/>
    <xf numFmtId="170" fontId="15" fillId="2" borderId="0" xfId="50" applyNumberFormat="1" applyFont="1" applyFill="1" applyAlignment="1" applyProtection="1">
      <alignment horizontal="right"/>
      <protection locked="0"/>
    </xf>
    <xf numFmtId="0" fontId="27" fillId="2" borderId="0" xfId="49" applyFont="1" applyFill="1"/>
    <xf numFmtId="170" fontId="17" fillId="2" borderId="0" xfId="50" applyNumberFormat="1" applyFont="1" applyFill="1" applyAlignment="1" applyProtection="1">
      <alignment horizontal="right"/>
      <protection locked="0"/>
    </xf>
    <xf numFmtId="0" fontId="27" fillId="2" borderId="0" xfId="49" applyFont="1" applyFill="1" applyBorder="1"/>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7"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7"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6" fillId="2" borderId="0" xfId="19" applyFont="1" applyFill="1" applyBorder="1"/>
    <xf numFmtId="3" fontId="16" fillId="2" borderId="1" xfId="8" applyNumberFormat="1" applyFont="1" applyFill="1" applyBorder="1" applyAlignment="1" applyProtection="1">
      <alignment horizontal="left" wrapText="1"/>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169" fontId="17" fillId="2" borderId="0" xfId="1" applyFont="1" applyFill="1">
      <protection locked="0"/>
    </xf>
    <xf numFmtId="0" fontId="17" fillId="2" borderId="1" xfId="8" applyFont="1" applyFill="1" applyBorder="1" applyAlignment="1" applyProtection="1">
      <alignment horizontal="left"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0" fontId="17" fillId="2" borderId="0" xfId="4" applyNumberFormat="1" applyFont="1" applyFill="1" applyBorder="1"/>
    <xf numFmtId="170" fontId="17" fillId="2" borderId="2" xfId="4" applyNumberFormat="1" applyFont="1" applyFill="1" applyBorder="1"/>
    <xf numFmtId="170" fontId="17" fillId="2" borderId="0" xfId="2" applyNumberFormat="1" applyFont="1" applyFill="1" applyAlignment="1">
      <alignment vertical="center"/>
    </xf>
    <xf numFmtId="170" fontId="16" fillId="2" borderId="1" xfId="1" applyNumberFormat="1" applyFont="1" applyFill="1" applyBorder="1" applyAlignment="1" applyProtection="1">
      <alignment horizontal="center" vertical="center" wrapText="1"/>
      <protection locked="0"/>
    </xf>
    <xf numFmtId="0" fontId="17" fillId="2" borderId="0" xfId="0" applyNumberFormat="1" applyFont="1" applyFill="1"/>
    <xf numFmtId="170" fontId="17" fillId="2" borderId="0" xfId="0" applyNumberFormat="1" applyFont="1" applyFill="1"/>
    <xf numFmtId="49" fontId="16" fillId="2" borderId="1" xfId="0" applyNumberFormat="1" applyFont="1" applyFill="1" applyBorder="1" applyAlignment="1" applyProtection="1">
      <alignment horizontal="left" wrapText="1"/>
    </xf>
    <xf numFmtId="49" fontId="16" fillId="2" borderId="1" xfId="0" applyNumberFormat="1" applyFont="1" applyFill="1" applyBorder="1" applyAlignment="1" applyProtection="1">
      <alignment horizontal="center" wrapText="1"/>
    </xf>
    <xf numFmtId="49" fontId="16" fillId="2" borderId="1" xfId="0" applyNumberFormat="1" applyFont="1" applyFill="1" applyBorder="1" applyAlignment="1" applyProtection="1">
      <alignment wrapText="1"/>
    </xf>
    <xf numFmtId="0" fontId="17" fillId="2" borderId="0" xfId="0" applyFont="1" applyFill="1" applyAlignment="1">
      <alignment horizontal="left"/>
    </xf>
    <xf numFmtId="0" fontId="17" fillId="2" borderId="0" xfId="0" applyFont="1" applyFill="1" applyAlignment="1">
      <alignment horizontal="right"/>
    </xf>
    <xf numFmtId="0" fontId="15" fillId="2" borderId="0" xfId="0" applyFont="1" applyFill="1" applyBorder="1"/>
    <xf numFmtId="170" fontId="15" fillId="2" borderId="0" xfId="1" applyNumberFormat="1" applyFont="1" applyFill="1" applyBorder="1" applyProtection="1">
      <protection locked="0"/>
    </xf>
    <xf numFmtId="0" fontId="17" fillId="2" borderId="0" xfId="0" applyFont="1" applyFill="1" applyBorder="1" applyAlignment="1">
      <alignment vertical="center"/>
    </xf>
    <xf numFmtId="0" fontId="16" fillId="2" borderId="0" xfId="0" applyFont="1" applyFill="1" applyAlignment="1"/>
    <xf numFmtId="0" fontId="17" fillId="2" borderId="0" xfId="0" applyFont="1" applyFill="1" applyAlignment="1">
      <alignment vertical="top"/>
    </xf>
    <xf numFmtId="10" fontId="17" fillId="2" borderId="0" xfId="44" applyNumberFormat="1" applyFont="1" applyFill="1" applyProtection="1"/>
    <xf numFmtId="0" fontId="16" fillId="2" borderId="0" xfId="30" applyFont="1" applyFill="1" applyAlignment="1">
      <alignment vertical="center"/>
    </xf>
    <xf numFmtId="0" fontId="16" fillId="2" borderId="1" xfId="19" applyFont="1" applyFill="1" applyBorder="1" applyAlignment="1" applyProtection="1">
      <alignment horizontal="center" vertical="center" wrapText="1"/>
    </xf>
    <xf numFmtId="170" fontId="16" fillId="2" borderId="1" xfId="1" applyNumberFormat="1"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167"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70"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70" fontId="17" fillId="2" borderId="2" xfId="1" applyNumberFormat="1" applyFont="1" applyFill="1" applyBorder="1" applyAlignment="1" applyProtection="1">
      <alignment horizontal="right"/>
    </xf>
    <xf numFmtId="10" fontId="17" fillId="2" borderId="2" xfId="44" applyNumberFormat="1" applyFont="1" applyFill="1" applyBorder="1" applyAlignment="1" applyProtection="1">
      <alignment horizontal="right"/>
    </xf>
    <xf numFmtId="170" fontId="17" fillId="2" borderId="0" xfId="1" applyNumberFormat="1" applyFont="1" applyFill="1" applyBorder="1" applyProtection="1"/>
    <xf numFmtId="170" fontId="17" fillId="2" borderId="0" xfId="1" applyNumberFormat="1" applyFont="1" applyFill="1">
      <protection locked="0"/>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0" fontId="16" fillId="2" borderId="1" xfId="1" applyNumberFormat="1" applyFont="1" applyFill="1" applyBorder="1" applyAlignment="1" applyProtection="1">
      <alignment horizontal="right"/>
    </xf>
    <xf numFmtId="43"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xf>
    <xf numFmtId="1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0" fontId="16" fillId="2" borderId="0" xfId="0" applyNumberFormat="1" applyFont="1" applyFill="1" applyBorder="1" applyAlignment="1" applyProtection="1">
      <alignment horizontal="left" vertical="center" wrapText="1"/>
    </xf>
    <xf numFmtId="0" fontId="17" fillId="2" borderId="0" xfId="30" applyFont="1" applyFill="1" applyBorder="1"/>
    <xf numFmtId="0" fontId="17" fillId="2" borderId="0" xfId="30" applyFont="1" applyFill="1" applyBorder="1" applyAlignment="1">
      <alignment horizontal="center"/>
    </xf>
    <xf numFmtId="0" fontId="16" fillId="2" borderId="1" xfId="0"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17" fillId="2" borderId="0" xfId="30" applyFont="1" applyFill="1" applyAlignment="1">
      <alignment vertical="center"/>
    </xf>
    <xf numFmtId="170" fontId="17" fillId="2" borderId="0" xfId="1" applyNumberFormat="1" applyFont="1" applyFill="1" applyAlignment="1">
      <alignment vertical="center"/>
      <protection locked="0"/>
    </xf>
    <xf numFmtId="49" fontId="17" fillId="2" borderId="1" xfId="0" applyNumberFormat="1" applyFont="1" applyFill="1" applyBorder="1" applyAlignment="1" applyProtection="1">
      <alignment horizontal="left" vertical="center" wrapText="1"/>
    </xf>
    <xf numFmtId="11" fontId="17" fillId="2" borderId="1" xfId="0" applyNumberFormat="1" applyFont="1" applyFill="1" applyBorder="1" applyAlignment="1" applyProtection="1">
      <alignment horizontal="left" vertical="center" wrapText="1"/>
    </xf>
    <xf numFmtId="10" fontId="17" fillId="2" borderId="1" xfId="1" applyNumberFormat="1" applyFont="1" applyFill="1" applyBorder="1" applyAlignment="1" applyProtection="1">
      <alignment vertical="center" wrapText="1"/>
    </xf>
    <xf numFmtId="0" fontId="17" fillId="2" borderId="0" xfId="30" applyFont="1" applyFill="1" applyAlignment="1"/>
    <xf numFmtId="170" fontId="15" fillId="2" borderId="0" xfId="1" applyNumberFormat="1" applyFont="1" applyFill="1" applyAlignment="1">
      <alignment horizontal="center" vertical="center"/>
      <protection locked="0"/>
    </xf>
    <xf numFmtId="170" fontId="16" fillId="2" borderId="0" xfId="1" applyNumberFormat="1" applyFont="1" applyFill="1" applyAlignment="1">
      <alignment horizontal="left" vertical="top" wrapText="1"/>
      <protection locked="0"/>
    </xf>
    <xf numFmtId="170" fontId="17" fillId="2" borderId="0" xfId="1" applyNumberFormat="1" applyFont="1" applyFill="1" applyAlignment="1">
      <alignment horizontal="left" vertical="top" wrapText="1"/>
      <protection locked="0"/>
    </xf>
    <xf numFmtId="0" fontId="153" fillId="2" borderId="0" xfId="30" applyFont="1" applyFill="1" applyAlignment="1">
      <alignment vertical="center"/>
    </xf>
    <xf numFmtId="0" fontId="153" fillId="2" borderId="1" xfId="19" applyFont="1" applyFill="1" applyBorder="1" applyAlignment="1" applyProtection="1">
      <alignment horizontal="center" vertical="center" wrapText="1"/>
    </xf>
    <xf numFmtId="0" fontId="153" fillId="2" borderId="1" xfId="0" applyFont="1" applyFill="1" applyBorder="1" applyAlignment="1">
      <alignment horizontal="center" vertical="center"/>
    </xf>
    <xf numFmtId="0" fontId="154" fillId="2" borderId="1" xfId="0" applyFont="1" applyFill="1" applyBorder="1" applyAlignment="1">
      <alignment horizontal="center" vertical="center"/>
    </xf>
    <xf numFmtId="170" fontId="16" fillId="2" borderId="0" xfId="1" applyNumberFormat="1" applyFont="1" applyFill="1" applyBorder="1" applyAlignment="1" applyProtection="1">
      <alignment horizontal="right"/>
    </xf>
    <xf numFmtId="170" fontId="16" fillId="2" borderId="0" xfId="1" applyNumberFormat="1" applyFont="1" applyFill="1" applyBorder="1" applyAlignment="1">
      <alignment horizontal="right"/>
      <protection locked="0"/>
    </xf>
    <xf numFmtId="10" fontId="16" fillId="2" borderId="0" xfId="1" applyNumberFormat="1" applyFont="1" applyFill="1" applyBorder="1" applyAlignment="1" applyProtection="1">
      <alignment horizontal="right"/>
    </xf>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10" fontId="17" fillId="2" borderId="1" xfId="44" applyNumberFormat="1" applyFont="1" applyFill="1" applyBorder="1" applyAlignment="1" applyProtection="1">
      <alignment horizontal="right" vertical="center" wrapText="1"/>
    </xf>
    <xf numFmtId="41" fontId="16" fillId="2" borderId="1" xfId="0" applyNumberFormat="1" applyFont="1" applyFill="1" applyBorder="1" applyAlignment="1" applyProtection="1">
      <alignment horizontal="right" vertical="center" wrapText="1"/>
    </xf>
    <xf numFmtId="171" fontId="17" fillId="2" borderId="1" xfId="0" applyNumberFormat="1" applyFont="1" applyFill="1" applyBorder="1" applyAlignment="1" applyProtection="1">
      <alignment horizontal="right" vertical="center" wrapText="1"/>
    </xf>
    <xf numFmtId="170" fontId="17" fillId="2" borderId="1" xfId="1" applyNumberFormat="1" applyFont="1" applyFill="1" applyBorder="1" applyAlignment="1" applyProtection="1">
      <alignment horizontal="right" vertical="center" wrapText="1"/>
    </xf>
    <xf numFmtId="170"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0" fontId="17" fillId="2" borderId="1" xfId="0" applyNumberFormat="1" applyFont="1" applyFill="1" applyBorder="1" applyAlignment="1" applyProtection="1">
      <alignment horizontal="left" vertical="center" wrapText="1" indent="2"/>
    </xf>
    <xf numFmtId="170" fontId="17" fillId="2" borderId="1" xfId="2" applyNumberFormat="1" applyFont="1" applyFill="1" applyBorder="1" applyAlignment="1">
      <alignment horizontal="right" vertical="center"/>
    </xf>
    <xf numFmtId="169" fontId="17" fillId="2" borderId="1" xfId="1" applyFont="1" applyFill="1" applyBorder="1" applyAlignment="1">
      <alignment horizontal="right" vertical="center"/>
      <protection locked="0"/>
    </xf>
    <xf numFmtId="170" fontId="17" fillId="2" borderId="1" xfId="1" applyNumberFormat="1" applyFont="1" applyFill="1" applyBorder="1" applyAlignment="1">
      <alignment horizontal="right"/>
      <protection locked="0"/>
    </xf>
    <xf numFmtId="0" fontId="17" fillId="2" borderId="1" xfId="0" quotePrefix="1" applyNumberFormat="1" applyFont="1" applyFill="1" applyBorder="1" applyAlignment="1" applyProtection="1">
      <alignment horizontal="left" vertical="center" wrapText="1"/>
    </xf>
    <xf numFmtId="170" fontId="16" fillId="2" borderId="1" xfId="1" applyNumberFormat="1" applyFont="1" applyFill="1" applyBorder="1" applyAlignment="1">
      <alignment horizontal="right"/>
      <protection locked="0"/>
    </xf>
    <xf numFmtId="10" fontId="17" fillId="2" borderId="1" xfId="44" applyNumberFormat="1" applyFont="1" applyFill="1" applyBorder="1" applyAlignment="1">
      <alignment horizontal="right"/>
      <protection locked="0"/>
    </xf>
    <xf numFmtId="170" fontId="16"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horizontal="left" vertical="center" wrapText="1"/>
      <protection locked="0"/>
    </xf>
    <xf numFmtId="10" fontId="17" fillId="2" borderId="1" xfId="1" applyNumberFormat="1" applyFont="1" applyFill="1" applyBorder="1" applyAlignment="1" applyProtection="1">
      <alignment horizontal="right" vertical="center" wrapText="1"/>
    </xf>
    <xf numFmtId="170" fontId="17" fillId="2" borderId="1" xfId="1" applyNumberFormat="1" applyFont="1" applyFill="1" applyBorder="1" applyAlignment="1" applyProtection="1">
      <alignment vertical="center" wrapText="1"/>
    </xf>
    <xf numFmtId="170" fontId="17" fillId="2" borderId="1" xfId="1" applyNumberFormat="1" applyFont="1" applyFill="1" applyBorder="1" applyAlignment="1">
      <alignment vertical="center" wrapText="1"/>
      <protection locked="0"/>
    </xf>
    <xf numFmtId="169" fontId="17" fillId="2" borderId="1" xfId="1" applyFont="1" applyFill="1" applyBorder="1" applyAlignment="1" applyProtection="1">
      <alignment horizontal="right" vertical="center" wrapText="1"/>
    </xf>
    <xf numFmtId="43" fontId="17" fillId="2" borderId="1" xfId="1" applyNumberFormat="1" applyFont="1" applyFill="1" applyBorder="1" applyAlignment="1" applyProtection="1">
      <alignment vertical="center" wrapText="1"/>
    </xf>
    <xf numFmtId="169" fontId="17" fillId="2" borderId="1" xfId="1" applyNumberFormat="1" applyFont="1" applyFill="1" applyBorder="1" applyAlignment="1" applyProtection="1">
      <alignment vertical="center" wrapText="1"/>
    </xf>
    <xf numFmtId="169" fontId="17" fillId="2" borderId="1" xfId="1" applyNumberFormat="1" applyFont="1" applyFill="1" applyBorder="1" applyAlignment="1" applyProtection="1">
      <alignment horizontal="right" vertical="center" wrapText="1"/>
    </xf>
    <xf numFmtId="0" fontId="17" fillId="0" borderId="1"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indent="2"/>
    </xf>
    <xf numFmtId="0" fontId="17" fillId="0" borderId="1" xfId="0" quotePrefix="1" applyNumberFormat="1" applyFont="1" applyFill="1" applyBorder="1" applyAlignment="1" applyProtection="1">
      <alignment horizontal="left" vertical="center" wrapText="1"/>
    </xf>
    <xf numFmtId="170" fontId="17" fillId="0" borderId="1" xfId="2" applyNumberFormat="1" applyFont="1" applyFill="1" applyBorder="1" applyAlignment="1">
      <alignment horizontal="right" vertical="center"/>
    </xf>
    <xf numFmtId="170" fontId="17" fillId="0" borderId="1" xfId="1" applyNumberFormat="1" applyFont="1" applyFill="1" applyBorder="1" applyAlignment="1">
      <alignment horizontal="right"/>
      <protection locked="0"/>
    </xf>
    <xf numFmtId="0" fontId="16" fillId="0" borderId="1" xfId="0" applyNumberFormat="1" applyFont="1" applyFill="1" applyBorder="1" applyAlignment="1" applyProtection="1">
      <alignment horizontal="left" vertical="center" wrapText="1"/>
    </xf>
    <xf numFmtId="170" fontId="16" fillId="0" borderId="1" xfId="1" applyNumberFormat="1" applyFont="1" applyFill="1" applyBorder="1" applyAlignment="1" applyProtection="1">
      <alignment horizontal="right"/>
    </xf>
    <xf numFmtId="10" fontId="16" fillId="0" borderId="1" xfId="1" applyNumberFormat="1" applyFont="1" applyFill="1" applyBorder="1" applyAlignment="1" applyProtection="1">
      <alignment horizontal="right"/>
    </xf>
    <xf numFmtId="0" fontId="150" fillId="2" borderId="0" xfId="30" applyFont="1" applyFill="1" applyAlignment="1">
      <alignment horizontal="left"/>
    </xf>
    <xf numFmtId="0" fontId="17" fillId="2" borderId="0" xfId="30" applyFont="1" applyFill="1" applyAlignment="1">
      <alignment horizontal="left"/>
    </xf>
    <xf numFmtId="0" fontId="17" fillId="2" borderId="0" xfId="30" quotePrefix="1" applyFont="1" applyFill="1" applyAlignment="1">
      <alignment vertical="center"/>
    </xf>
    <xf numFmtId="41" fontId="17" fillId="0" borderId="1" xfId="0" applyNumberFormat="1" applyFont="1" applyFill="1" applyBorder="1" applyAlignment="1" applyProtection="1">
      <alignment horizontal="right" vertical="center" wrapText="1"/>
    </xf>
    <xf numFmtId="41" fontId="17" fillId="0" borderId="1" xfId="0" applyNumberFormat="1"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49" fontId="20" fillId="2" borderId="1" xfId="1058" applyNumberFormat="1" applyFont="1" applyFill="1" applyBorder="1" applyAlignment="1">
      <alignment horizontal="center" vertical="center" wrapText="1"/>
    </xf>
    <xf numFmtId="0" fontId="13" fillId="2" borderId="0" xfId="0" applyFont="1" applyFill="1" applyAlignment="1">
      <alignment wrapText="1"/>
    </xf>
    <xf numFmtId="10" fontId="17" fillId="0" borderId="1" xfId="1" applyNumberFormat="1" applyFont="1" applyFill="1" applyBorder="1" applyAlignment="1" applyProtection="1">
      <alignment vertical="center" wrapText="1"/>
    </xf>
    <xf numFmtId="0" fontId="20" fillId="2" borderId="0" xfId="0" applyFont="1" applyFill="1" applyAlignment="1">
      <alignmen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0" fontId="17" fillId="2" borderId="0" xfId="30" quotePrefix="1" applyFont="1" applyFill="1" applyAlignment="1">
      <alignment horizontal="left" vertical="center" wrapText="1"/>
    </xf>
    <xf numFmtId="0" fontId="15" fillId="2" borderId="0" xfId="19" applyFont="1" applyFill="1" applyAlignment="1">
      <alignment horizontal="center" vertical="center"/>
    </xf>
    <xf numFmtId="49" fontId="16" fillId="2" borderId="1" xfId="19" applyNumberFormat="1" applyFont="1" applyFill="1" applyBorder="1" applyAlignment="1" applyProtection="1">
      <alignment horizontal="center" vertical="center" wrapText="1"/>
    </xf>
    <xf numFmtId="0" fontId="17" fillId="0" borderId="0" xfId="963" applyFont="1" applyFill="1"/>
    <xf numFmtId="0" fontId="16" fillId="0" borderId="0" xfId="963" applyFont="1" applyFill="1"/>
    <xf numFmtId="0" fontId="22" fillId="0" borderId="0" xfId="963" applyFont="1" applyFill="1"/>
    <xf numFmtId="0" fontId="17" fillId="0" borderId="0" xfId="963" applyFont="1" applyFill="1" applyAlignment="1">
      <alignment horizontal="right" vertical="center"/>
    </xf>
    <xf numFmtId="0" fontId="17" fillId="0" borderId="1" xfId="963" applyFont="1" applyFill="1" applyBorder="1" applyAlignment="1" applyProtection="1">
      <alignment horizontal="left"/>
      <protection locked="0"/>
    </xf>
    <xf numFmtId="0" fontId="15" fillId="0" borderId="0" xfId="963" applyFont="1" applyFill="1" applyAlignment="1">
      <alignment horizontal="right" vertical="center"/>
    </xf>
    <xf numFmtId="0" fontId="15" fillId="0" borderId="0" xfId="963" applyFont="1" applyFill="1" applyAlignment="1">
      <alignment horizontal="left" vertical="center"/>
    </xf>
    <xf numFmtId="0" fontId="172" fillId="0" borderId="0" xfId="963" applyFont="1" applyFill="1"/>
    <xf numFmtId="0" fontId="17" fillId="0" borderId="0" xfId="963" applyFont="1" applyFill="1" applyAlignment="1">
      <alignment horizontal="left" vertical="center"/>
    </xf>
    <xf numFmtId="0" fontId="15" fillId="0" borderId="0" xfId="963" applyFont="1" applyFill="1" applyAlignment="1">
      <alignment horizontal="right"/>
    </xf>
    <xf numFmtId="0" fontId="15" fillId="0" borderId="0" xfId="963" applyFont="1" applyFill="1" applyBorder="1" applyAlignment="1" applyProtection="1">
      <alignment horizontal="left"/>
      <protection locked="0"/>
    </xf>
    <xf numFmtId="0" fontId="15" fillId="0" borderId="0" xfId="963" applyFont="1" applyFill="1"/>
    <xf numFmtId="0" fontId="172" fillId="0" borderId="0" xfId="963" applyFont="1" applyFill="1" applyAlignment="1">
      <alignment vertical="top" wrapText="1"/>
    </xf>
    <xf numFmtId="0" fontId="17" fillId="0" borderId="0" xfId="963" applyFont="1" applyFill="1" applyAlignment="1">
      <alignment vertical="top" wrapText="1"/>
    </xf>
    <xf numFmtId="0" fontId="16" fillId="0" borderId="1" xfId="963" applyFont="1" applyFill="1" applyBorder="1" applyAlignment="1">
      <alignment horizontal="center"/>
    </xf>
    <xf numFmtId="0" fontId="17" fillId="0" borderId="1" xfId="963" applyFont="1" applyFill="1" applyBorder="1" applyAlignment="1">
      <alignment horizontal="center"/>
    </xf>
    <xf numFmtId="0" fontId="17" fillId="0" borderId="1" xfId="963" applyFont="1" applyFill="1" applyBorder="1" applyAlignment="1">
      <alignment horizontal="left" wrapText="1"/>
    </xf>
    <xf numFmtId="0" fontId="173" fillId="0" borderId="1" xfId="964" applyFont="1" applyFill="1" applyBorder="1" applyAlignment="1">
      <alignment vertical="center" wrapText="1"/>
    </xf>
    <xf numFmtId="0" fontId="17" fillId="0" borderId="1" xfId="963" applyFont="1" applyFill="1" applyBorder="1" applyAlignment="1">
      <alignment vertical="center" wrapText="1"/>
    </xf>
    <xf numFmtId="0" fontId="17" fillId="0" borderId="1" xfId="963" applyFont="1" applyFill="1" applyBorder="1"/>
    <xf numFmtId="0" fontId="16" fillId="0" borderId="0" xfId="963" applyFont="1" applyFill="1" applyAlignment="1">
      <alignment horizontal="center" vertical="center"/>
    </xf>
    <xf numFmtId="0" fontId="16" fillId="0" borderId="0" xfId="963" applyFont="1" applyFill="1" applyAlignment="1">
      <alignment horizontal="center"/>
    </xf>
    <xf numFmtId="0" fontId="22" fillId="0" borderId="0" xfId="963" applyFont="1" applyFill="1" applyAlignment="1">
      <alignment horizontal="center"/>
    </xf>
    <xf numFmtId="0" fontId="15" fillId="0" borderId="0" xfId="963" applyFont="1" applyFill="1" applyAlignment="1">
      <alignment horizontal="center"/>
    </xf>
    <xf numFmtId="0" fontId="16" fillId="2" borderId="1" xfId="8" applyFont="1" applyFill="1" applyBorder="1" applyAlignment="1" applyProtection="1">
      <alignment horizontal="left" wrapText="1"/>
    </xf>
    <xf numFmtId="0" fontId="16" fillId="2" borderId="1" xfId="8" applyFont="1" applyFill="1" applyBorder="1" applyAlignment="1" applyProtection="1">
      <alignment horizontal="center" wrapText="1"/>
    </xf>
    <xf numFmtId="170" fontId="16" fillId="2" borderId="1" xfId="1" applyNumberFormat="1" applyFont="1" applyFill="1" applyBorder="1" applyAlignment="1" applyProtection="1">
      <alignment horizontal="left" wrapText="1"/>
      <protection locked="0"/>
    </xf>
    <xf numFmtId="170" fontId="16" fillId="2" borderId="1" xfId="1" applyNumberFormat="1" applyFont="1" applyFill="1" applyBorder="1" applyAlignment="1" applyProtection="1">
      <alignment horizontal="right" vertical="center" wrapText="1"/>
      <protection locked="0"/>
    </xf>
    <xf numFmtId="170" fontId="16" fillId="2" borderId="1" xfId="1" applyNumberFormat="1" applyFont="1" applyFill="1" applyBorder="1" applyAlignment="1" applyProtection="1">
      <alignment horizontal="left"/>
      <protection locked="0"/>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67" fontId="16" fillId="2" borderId="1" xfId="1" applyNumberFormat="1" applyFont="1" applyFill="1" applyBorder="1" applyAlignment="1" applyProtection="1">
      <alignment horizontal="right" vertical="center"/>
    </xf>
    <xf numFmtId="170" fontId="17" fillId="2" borderId="1" xfId="1" applyNumberFormat="1" applyFont="1" applyFill="1" applyBorder="1" applyAlignment="1" applyProtection="1">
      <alignment horizontal="left"/>
      <protection locked="0"/>
    </xf>
    <xf numFmtId="0" fontId="16" fillId="2" borderId="1" xfId="0" quotePrefix="1" applyFont="1" applyFill="1" applyBorder="1" applyAlignment="1">
      <alignment horizontal="center"/>
    </xf>
    <xf numFmtId="0" fontId="17" fillId="2" borderId="1" xfId="0" quotePrefix="1" applyFont="1" applyFill="1" applyBorder="1" applyAlignment="1">
      <alignment horizontal="center"/>
    </xf>
    <xf numFmtId="170" fontId="16" fillId="2" borderId="1" xfId="1" applyNumberFormat="1" applyFont="1" applyFill="1" applyBorder="1" applyAlignment="1">
      <alignment horizontal="right" vertical="center"/>
      <protection locked="0"/>
    </xf>
    <xf numFmtId="167" fontId="17" fillId="0" borderId="1" xfId="1" applyNumberFormat="1" applyFont="1" applyFill="1" applyBorder="1" applyAlignment="1" applyProtection="1">
      <alignment horizontal="right" vertical="center"/>
    </xf>
    <xf numFmtId="167" fontId="17" fillId="0" borderId="1" xfId="8" applyNumberFormat="1" applyFont="1" applyFill="1" applyBorder="1" applyAlignment="1" applyProtection="1">
      <alignment horizontal="right" vertical="center" wrapText="1"/>
    </xf>
    <xf numFmtId="169" fontId="16" fillId="2" borderId="1" xfId="1" applyFont="1" applyFill="1" applyBorder="1" applyAlignment="1">
      <alignment horizontal="right" vertical="center"/>
      <protection locked="0"/>
    </xf>
    <xf numFmtId="169" fontId="17" fillId="2" borderId="1" xfId="1" applyFont="1" applyFill="1" applyBorder="1" applyAlignment="1">
      <alignment horizontal="right" vertical="center" wrapText="1"/>
      <protection locked="0"/>
    </xf>
    <xf numFmtId="0" fontId="17" fillId="0" borderId="0" xfId="0" applyFont="1"/>
    <xf numFmtId="170" fontId="17" fillId="2" borderId="0" xfId="4" applyNumberFormat="1" applyFont="1" applyFill="1"/>
    <xf numFmtId="10" fontId="17" fillId="2" borderId="0" xfId="30" applyNumberFormat="1" applyFont="1" applyFill="1"/>
    <xf numFmtId="3" fontId="17" fillId="2" borderId="0" xfId="0" applyNumberFormat="1" applyFont="1" applyFill="1"/>
    <xf numFmtId="3" fontId="16" fillId="2" borderId="0" xfId="0" applyNumberFormat="1" applyFont="1" applyFill="1"/>
    <xf numFmtId="41" fontId="17" fillId="2" borderId="0" xfId="0" applyNumberFormat="1" applyFont="1" applyFill="1"/>
    <xf numFmtId="170" fontId="154" fillId="2" borderId="0" xfId="4" applyNumberFormat="1" applyFont="1" applyFill="1"/>
    <xf numFmtId="170" fontId="16" fillId="2" borderId="0" xfId="1" applyNumberFormat="1" applyFont="1" applyFill="1" applyAlignment="1">
      <alignment vertical="center"/>
      <protection locked="0"/>
    </xf>
    <xf numFmtId="170" fontId="16" fillId="2" borderId="0" xfId="30" applyNumberFormat="1" applyFont="1" applyFill="1" applyAlignment="1">
      <alignment vertical="center"/>
    </xf>
    <xf numFmtId="170" fontId="153" fillId="2" borderId="0" xfId="1" applyNumberFormat="1" applyFont="1" applyFill="1" applyAlignment="1">
      <alignment vertical="center"/>
      <protection locked="0"/>
    </xf>
    <xf numFmtId="41" fontId="154" fillId="2" borderId="0" xfId="0" applyNumberFormat="1" applyFont="1" applyFill="1"/>
    <xf numFmtId="0" fontId="154" fillId="2" borderId="0" xfId="0" applyFont="1" applyFill="1"/>
    <xf numFmtId="0" fontId="154" fillId="2" borderId="0" xfId="30" applyFont="1" applyFill="1" applyAlignment="1">
      <alignment vertical="center"/>
    </xf>
    <xf numFmtId="170" fontId="17" fillId="2" borderId="0" xfId="30" applyNumberFormat="1" applyFont="1" applyFill="1" applyAlignment="1">
      <alignment vertical="center"/>
    </xf>
    <xf numFmtId="0" fontId="154" fillId="2" borderId="0" xfId="30" applyFont="1" applyFill="1"/>
    <xf numFmtId="170" fontId="153" fillId="2" borderId="1" xfId="1" applyNumberFormat="1" applyFont="1" applyFill="1" applyBorder="1" applyAlignment="1" applyProtection="1">
      <alignment horizontal="center" vertical="center" wrapText="1"/>
    </xf>
    <xf numFmtId="49" fontId="153" fillId="2" borderId="1" xfId="19" applyNumberFormat="1" applyFont="1" applyFill="1" applyBorder="1" applyAlignment="1" applyProtection="1">
      <alignment horizontal="left" vertical="center" wrapText="1"/>
    </xf>
    <xf numFmtId="41" fontId="153" fillId="2" borderId="1" xfId="0" applyNumberFormat="1" applyFont="1" applyFill="1" applyBorder="1" applyAlignment="1" applyProtection="1">
      <alignment horizontal="right" vertical="center" wrapText="1"/>
    </xf>
    <xf numFmtId="49" fontId="154" fillId="2" borderId="1" xfId="19" applyNumberFormat="1" applyFont="1" applyFill="1" applyBorder="1" applyAlignment="1" applyProtection="1">
      <alignment horizontal="left" vertical="center" wrapText="1"/>
    </xf>
    <xf numFmtId="41" fontId="154" fillId="2" borderId="1" xfId="0" applyNumberFormat="1" applyFont="1" applyFill="1" applyBorder="1" applyAlignment="1" applyProtection="1">
      <alignment horizontal="right" vertical="center" wrapText="1"/>
    </xf>
    <xf numFmtId="49" fontId="174" fillId="2" borderId="1" xfId="19" applyNumberFormat="1" applyFont="1" applyFill="1" applyBorder="1" applyAlignment="1" applyProtection="1">
      <alignment horizontal="left" vertical="center" wrapText="1"/>
    </xf>
    <xf numFmtId="11" fontId="154" fillId="2" borderId="1" xfId="19" applyNumberFormat="1" applyFont="1" applyFill="1" applyBorder="1" applyAlignment="1" applyProtection="1">
      <alignment horizontal="left" vertical="center" wrapText="1"/>
    </xf>
    <xf numFmtId="167" fontId="154" fillId="2" borderId="1" xfId="0" applyNumberFormat="1" applyFont="1" applyFill="1" applyBorder="1" applyAlignment="1" applyProtection="1">
      <alignment horizontal="right" vertical="center" wrapText="1"/>
    </xf>
    <xf numFmtId="167" fontId="153" fillId="2" borderId="1" xfId="0" applyNumberFormat="1" applyFont="1" applyFill="1" applyBorder="1" applyAlignment="1" applyProtection="1">
      <alignment horizontal="right" vertical="center" wrapText="1"/>
    </xf>
    <xf numFmtId="170" fontId="154" fillId="2" borderId="1" xfId="0" applyNumberFormat="1" applyFont="1" applyFill="1" applyBorder="1" applyAlignment="1" applyProtection="1">
      <alignment horizontal="right" vertical="center" wrapText="1"/>
    </xf>
    <xf numFmtId="10" fontId="154" fillId="2" borderId="1" xfId="0" applyNumberFormat="1" applyFont="1" applyFill="1" applyBorder="1" applyAlignment="1" applyProtection="1">
      <alignment horizontal="right" vertical="center" wrapText="1"/>
    </xf>
    <xf numFmtId="0" fontId="17" fillId="0" borderId="0" xfId="0" applyFont="1" applyFill="1"/>
    <xf numFmtId="170" fontId="17" fillId="0" borderId="0" xfId="0" applyNumberFormat="1" applyFont="1" applyFill="1"/>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30" applyFont="1" applyFill="1" applyBorder="1" applyAlignment="1">
      <alignment vertical="center"/>
    </xf>
    <xf numFmtId="0" fontId="16" fillId="0" borderId="0" xfId="0" applyFont="1" applyFill="1"/>
    <xf numFmtId="170" fontId="16" fillId="2" borderId="0" xfId="1" applyNumberFormat="1" applyFont="1" applyFill="1" applyAlignment="1">
      <alignment horizontal="center" vertical="center" wrapText="1"/>
      <protection locked="0"/>
    </xf>
    <xf numFmtId="10" fontId="16" fillId="2" borderId="1" xfId="44" applyNumberFormat="1" applyFont="1" applyFill="1" applyBorder="1" applyAlignment="1" applyProtection="1">
      <alignment horizontal="right" vertical="center" wrapText="1"/>
    </xf>
    <xf numFmtId="41" fontId="154" fillId="0" borderId="1" xfId="0" applyNumberFormat="1" applyFont="1" applyFill="1" applyBorder="1" applyAlignment="1" applyProtection="1">
      <alignment horizontal="right" vertical="center" wrapText="1"/>
    </xf>
    <xf numFmtId="173" fontId="154" fillId="2" borderId="1" xfId="0" applyNumberFormat="1" applyFont="1" applyFill="1" applyBorder="1" applyAlignment="1" applyProtection="1">
      <alignment horizontal="right" vertical="center" wrapText="1"/>
    </xf>
    <xf numFmtId="0" fontId="17" fillId="0" borderId="0" xfId="0" applyFont="1" applyFill="1" applyAlignment="1">
      <alignment horizontal="left" vertical="center" wrapText="1"/>
    </xf>
    <xf numFmtId="14" fontId="17"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7" fillId="2" borderId="0" xfId="0" applyFont="1" applyFill="1" applyAlignment="1">
      <alignment horizontal="center" vertical="top"/>
    </xf>
    <xf numFmtId="0" fontId="16" fillId="2" borderId="0" xfId="0" applyFont="1" applyFill="1" applyAlignment="1">
      <alignment horizontal="center"/>
    </xf>
    <xf numFmtId="0" fontId="17" fillId="2" borderId="0" xfId="43" applyFont="1" applyFill="1" applyAlignment="1">
      <alignment horizontal="center" vertical="center"/>
    </xf>
    <xf numFmtId="0" fontId="17" fillId="2" borderId="0" xfId="0" applyFont="1" applyFill="1" applyBorder="1" applyAlignment="1">
      <alignment horizontal="center" vertical="center"/>
    </xf>
    <xf numFmtId="0" fontId="15" fillId="2" borderId="0" xfId="0" applyFont="1" applyFill="1" applyAlignment="1">
      <alignment horizontal="center" vertical="center"/>
    </xf>
    <xf numFmtId="0" fontId="17" fillId="2" borderId="0" xfId="30" quotePrefix="1" applyFont="1" applyFill="1" applyAlignment="1">
      <alignment horizontal="left" vertical="center" wrapText="1"/>
    </xf>
    <xf numFmtId="0" fontId="15" fillId="2" borderId="0" xfId="0" applyFont="1" applyFill="1" applyAlignment="1">
      <alignment horizontal="righ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7" fillId="2" borderId="0" xfId="19" applyFont="1" applyFill="1" applyAlignment="1">
      <alignment horizontal="left" vertical="center" wrapText="1"/>
    </xf>
    <xf numFmtId="0" fontId="16" fillId="2" borderId="0" xfId="19" applyFont="1" applyFill="1" applyAlignment="1">
      <alignment horizontal="lef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7" fillId="2" borderId="1" xfId="0" applyFont="1" applyFill="1" applyBorder="1" applyAlignment="1">
      <alignment horizontal="center" vertical="center"/>
    </xf>
    <xf numFmtId="0" fontId="20" fillId="2" borderId="0" xfId="0" applyFont="1" applyFill="1" applyAlignment="1">
      <alignment horizontal="right" vertical="center" wrapText="1"/>
    </xf>
    <xf numFmtId="0" fontId="23" fillId="2" borderId="0" xfId="0" applyFont="1" applyFill="1" applyAlignment="1">
      <alignment horizontal="right" vertical="center" wrapText="1"/>
    </xf>
    <xf numFmtId="0" fontId="14" fillId="2" borderId="0" xfId="0" applyFont="1" applyFill="1" applyAlignment="1">
      <alignment horizontal="center"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49"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0" fontId="16" fillId="2" borderId="31" xfId="19" applyNumberFormat="1" applyFont="1" applyFill="1" applyBorder="1" applyAlignment="1" applyProtection="1">
      <alignment horizontal="center" vertical="center" wrapText="1"/>
    </xf>
    <xf numFmtId="0" fontId="16" fillId="2" borderId="32" xfId="19" applyNumberFormat="1" applyFont="1" applyFill="1" applyBorder="1" applyAlignment="1" applyProtection="1">
      <alignment horizontal="center" vertical="center" wrapText="1"/>
    </xf>
  </cellXfs>
  <cellStyles count="153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70"/>
    <cellStyle name="_KT (2)_2_TG-TH" xfId="87"/>
    <cellStyle name="_KT (2)_3" xfId="88"/>
    <cellStyle name="_KT (2)_3 2" xfId="1071"/>
    <cellStyle name="_KT (2)_3_TG-TH" xfId="89"/>
    <cellStyle name="_KT (2)_4" xfId="90"/>
    <cellStyle name="_KT (2)_4_TG-TH" xfId="91"/>
    <cellStyle name="_KT (2)_4_TG-TH 2" xfId="1072"/>
    <cellStyle name="_KT (2)_5" xfId="92"/>
    <cellStyle name="_KT (2)_TG-TH" xfId="93"/>
    <cellStyle name="_KT (2)_TG-TH 2" xfId="1073"/>
    <cellStyle name="_KT_TG" xfId="94"/>
    <cellStyle name="_KT_TG 2" xfId="1074"/>
    <cellStyle name="_KT_TG_1" xfId="95"/>
    <cellStyle name="_KT_TG_2" xfId="96"/>
    <cellStyle name="_KT_TG_3" xfId="97"/>
    <cellStyle name="_KT_TG_3 2" xfId="1075"/>
    <cellStyle name="_KT_TG_4" xfId="98"/>
    <cellStyle name="_SO T11" xfId="99"/>
    <cellStyle name="_TG-TH" xfId="100"/>
    <cellStyle name="_TG-TH 2" xfId="1076"/>
    <cellStyle name="_TG-TH_1" xfId="101"/>
    <cellStyle name="_TG-TH_2" xfId="102"/>
    <cellStyle name="_TG-TH_3" xfId="103"/>
    <cellStyle name="_TG-TH_4" xfId="104"/>
    <cellStyle name="_TG-TH_4 2" xfId="1077"/>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1" xfId="985"/>
    <cellStyle name="20% - Accent1 2" xfId="114"/>
    <cellStyle name="20% - Accent1 3" xfId="115"/>
    <cellStyle name="20% - Accent1 3 2" xfId="1078"/>
    <cellStyle name="20% - Accent1 4" xfId="876"/>
    <cellStyle name="20% - Accent1 4 2" xfId="1453"/>
    <cellStyle name="20% - Accent1 5" xfId="891"/>
    <cellStyle name="20% - Accent1 5 2" xfId="1466"/>
    <cellStyle name="20% - Accent1 6" xfId="906"/>
    <cellStyle name="20% - Accent1 6 2" xfId="1479"/>
    <cellStyle name="20% - Accent1 7" xfId="920"/>
    <cellStyle name="20% - Accent1 7 2" xfId="1492"/>
    <cellStyle name="20% - Accent1 8" xfId="935"/>
    <cellStyle name="20% - Accent1 8 2" xfId="1505"/>
    <cellStyle name="20% - Accent1 9" xfId="950"/>
    <cellStyle name="20% - Accent1 9 2" xfId="1518"/>
    <cellStyle name="20% - Accent2" xfId="852" builtinId="34" customBuiltin="1"/>
    <cellStyle name="20% - Accent2 10" xfId="967"/>
    <cellStyle name="20% - Accent2 11" xfId="986"/>
    <cellStyle name="20% - Accent2 2" xfId="116"/>
    <cellStyle name="20% - Accent2 3" xfId="117"/>
    <cellStyle name="20% - Accent2 3 2" xfId="1079"/>
    <cellStyle name="20% - Accent2 4" xfId="877"/>
    <cellStyle name="20% - Accent2 4 2" xfId="1454"/>
    <cellStyle name="20% - Accent2 5" xfId="892"/>
    <cellStyle name="20% - Accent2 5 2" xfId="1467"/>
    <cellStyle name="20% - Accent2 6" xfId="907"/>
    <cellStyle name="20% - Accent2 6 2" xfId="1480"/>
    <cellStyle name="20% - Accent2 7" xfId="921"/>
    <cellStyle name="20% - Accent2 7 2" xfId="1493"/>
    <cellStyle name="20% - Accent2 8" xfId="936"/>
    <cellStyle name="20% - Accent2 8 2" xfId="1506"/>
    <cellStyle name="20% - Accent2 9" xfId="951"/>
    <cellStyle name="20% - Accent2 9 2" xfId="1519"/>
    <cellStyle name="20% - Accent3" xfId="856" builtinId="38" customBuiltin="1"/>
    <cellStyle name="20% - Accent3 10" xfId="968"/>
    <cellStyle name="20% - Accent3 11" xfId="987"/>
    <cellStyle name="20% - Accent3 2" xfId="118"/>
    <cellStyle name="20% - Accent3 3" xfId="119"/>
    <cellStyle name="20% - Accent3 3 2" xfId="1080"/>
    <cellStyle name="20% - Accent3 4" xfId="878"/>
    <cellStyle name="20% - Accent3 4 2" xfId="1455"/>
    <cellStyle name="20% - Accent3 5" xfId="893"/>
    <cellStyle name="20% - Accent3 5 2" xfId="1468"/>
    <cellStyle name="20% - Accent3 6" xfId="908"/>
    <cellStyle name="20% - Accent3 6 2" xfId="1481"/>
    <cellStyle name="20% - Accent3 7" xfId="922"/>
    <cellStyle name="20% - Accent3 7 2" xfId="1494"/>
    <cellStyle name="20% - Accent3 8" xfId="937"/>
    <cellStyle name="20% - Accent3 8 2" xfId="1507"/>
    <cellStyle name="20% - Accent3 9" xfId="952"/>
    <cellStyle name="20% - Accent3 9 2" xfId="1520"/>
    <cellStyle name="20% - Accent4" xfId="860" builtinId="42" customBuiltin="1"/>
    <cellStyle name="20% - Accent4 10" xfId="969"/>
    <cellStyle name="20% - Accent4 11" xfId="988"/>
    <cellStyle name="20% - Accent4 2" xfId="120"/>
    <cellStyle name="20% - Accent4 3" xfId="121"/>
    <cellStyle name="20% - Accent4 3 2" xfId="1081"/>
    <cellStyle name="20% - Accent4 4" xfId="879"/>
    <cellStyle name="20% - Accent4 4 2" xfId="1456"/>
    <cellStyle name="20% - Accent4 5" xfId="894"/>
    <cellStyle name="20% - Accent4 5 2" xfId="1469"/>
    <cellStyle name="20% - Accent4 6" xfId="909"/>
    <cellStyle name="20% - Accent4 6 2" xfId="1482"/>
    <cellStyle name="20% - Accent4 7" xfId="923"/>
    <cellStyle name="20% - Accent4 7 2" xfId="1495"/>
    <cellStyle name="20% - Accent4 8" xfId="938"/>
    <cellStyle name="20% - Accent4 8 2" xfId="1508"/>
    <cellStyle name="20% - Accent4 9" xfId="953"/>
    <cellStyle name="20% - Accent4 9 2" xfId="1521"/>
    <cellStyle name="20% - Accent5" xfId="864" builtinId="46" customBuiltin="1"/>
    <cellStyle name="20% - Accent5 10" xfId="970"/>
    <cellStyle name="20% - Accent5 11" xfId="989"/>
    <cellStyle name="20% - Accent5 2" xfId="122"/>
    <cellStyle name="20% - Accent5 3" xfId="123"/>
    <cellStyle name="20% - Accent5 3 2" xfId="1082"/>
    <cellStyle name="20% - Accent5 4" xfId="880"/>
    <cellStyle name="20% - Accent5 4 2" xfId="1457"/>
    <cellStyle name="20% - Accent5 5" xfId="895"/>
    <cellStyle name="20% - Accent5 5 2" xfId="1470"/>
    <cellStyle name="20% - Accent5 6" xfId="910"/>
    <cellStyle name="20% - Accent5 6 2" xfId="1483"/>
    <cellStyle name="20% - Accent5 7" xfId="924"/>
    <cellStyle name="20% - Accent5 7 2" xfId="1496"/>
    <cellStyle name="20% - Accent5 8" xfId="939"/>
    <cellStyle name="20% - Accent5 8 2" xfId="1509"/>
    <cellStyle name="20% - Accent5 9" xfId="954"/>
    <cellStyle name="20% - Accent5 9 2" xfId="1522"/>
    <cellStyle name="20% - Accent6" xfId="868" builtinId="50" customBuiltin="1"/>
    <cellStyle name="20% - Accent6 10" xfId="971"/>
    <cellStyle name="20% - Accent6 11" xfId="990"/>
    <cellStyle name="20% - Accent6 2" xfId="124"/>
    <cellStyle name="20% - Accent6 3" xfId="125"/>
    <cellStyle name="20% - Accent6 3 2" xfId="1083"/>
    <cellStyle name="20% - Accent6 4" xfId="881"/>
    <cellStyle name="20% - Accent6 4 2" xfId="1458"/>
    <cellStyle name="20% - Accent6 5" xfId="896"/>
    <cellStyle name="20% - Accent6 5 2" xfId="1471"/>
    <cellStyle name="20% - Accent6 6" xfId="911"/>
    <cellStyle name="20% - Accent6 6 2" xfId="1484"/>
    <cellStyle name="20% - Accent6 7" xfId="925"/>
    <cellStyle name="20% - Accent6 7 2" xfId="1497"/>
    <cellStyle name="20% - Accent6 8" xfId="940"/>
    <cellStyle name="20% - Accent6 8 2" xfId="1510"/>
    <cellStyle name="20% - Accent6 9" xfId="955"/>
    <cellStyle name="20% - Accent6 9 2" xfId="1523"/>
    <cellStyle name="3" xfId="126"/>
    <cellStyle name="³£¹æ_GZ TV" xfId="127"/>
    <cellStyle name="4" xfId="128"/>
    <cellStyle name="40% - Accent1" xfId="849" builtinId="31" customBuiltin="1"/>
    <cellStyle name="40% - Accent1 10" xfId="972"/>
    <cellStyle name="40% - Accent1 11" xfId="991"/>
    <cellStyle name="40% - Accent1 2" xfId="129"/>
    <cellStyle name="40% - Accent1 3" xfId="130"/>
    <cellStyle name="40% - Accent1 3 2" xfId="1084"/>
    <cellStyle name="40% - Accent1 4" xfId="882"/>
    <cellStyle name="40% - Accent1 4 2" xfId="1459"/>
    <cellStyle name="40% - Accent1 5" xfId="897"/>
    <cellStyle name="40% - Accent1 5 2" xfId="1472"/>
    <cellStyle name="40% - Accent1 6" xfId="912"/>
    <cellStyle name="40% - Accent1 6 2" xfId="1485"/>
    <cellStyle name="40% - Accent1 7" xfId="926"/>
    <cellStyle name="40% - Accent1 7 2" xfId="1498"/>
    <cellStyle name="40% - Accent1 8" xfId="941"/>
    <cellStyle name="40% - Accent1 8 2" xfId="1511"/>
    <cellStyle name="40% - Accent1 9" xfId="956"/>
    <cellStyle name="40% - Accent1 9 2" xfId="1524"/>
    <cellStyle name="40% - Accent2" xfId="853" builtinId="35" customBuiltin="1"/>
    <cellStyle name="40% - Accent2 10" xfId="973"/>
    <cellStyle name="40% - Accent2 11" xfId="992"/>
    <cellStyle name="40% - Accent2 2" xfId="131"/>
    <cellStyle name="40% - Accent2 3" xfId="132"/>
    <cellStyle name="40% - Accent2 3 2" xfId="1085"/>
    <cellStyle name="40% - Accent2 4" xfId="883"/>
    <cellStyle name="40% - Accent2 4 2" xfId="1460"/>
    <cellStyle name="40% - Accent2 5" xfId="898"/>
    <cellStyle name="40% - Accent2 5 2" xfId="1473"/>
    <cellStyle name="40% - Accent2 6" xfId="913"/>
    <cellStyle name="40% - Accent2 6 2" xfId="1486"/>
    <cellStyle name="40% - Accent2 7" xfId="927"/>
    <cellStyle name="40% - Accent2 7 2" xfId="1499"/>
    <cellStyle name="40% - Accent2 8" xfId="942"/>
    <cellStyle name="40% - Accent2 8 2" xfId="1512"/>
    <cellStyle name="40% - Accent2 9" xfId="957"/>
    <cellStyle name="40% - Accent2 9 2" xfId="1525"/>
    <cellStyle name="40% - Accent3" xfId="857" builtinId="39" customBuiltin="1"/>
    <cellStyle name="40% - Accent3 10" xfId="974"/>
    <cellStyle name="40% - Accent3 11" xfId="993"/>
    <cellStyle name="40% - Accent3 2" xfId="133"/>
    <cellStyle name="40% - Accent3 3" xfId="134"/>
    <cellStyle name="40% - Accent3 3 2" xfId="1086"/>
    <cellStyle name="40% - Accent3 4" xfId="884"/>
    <cellStyle name="40% - Accent3 4 2" xfId="1461"/>
    <cellStyle name="40% - Accent3 5" xfId="899"/>
    <cellStyle name="40% - Accent3 5 2" xfId="1474"/>
    <cellStyle name="40% - Accent3 6" xfId="914"/>
    <cellStyle name="40% - Accent3 6 2" xfId="1487"/>
    <cellStyle name="40% - Accent3 7" xfId="928"/>
    <cellStyle name="40% - Accent3 7 2" xfId="1500"/>
    <cellStyle name="40% - Accent3 8" xfId="943"/>
    <cellStyle name="40% - Accent3 8 2" xfId="1513"/>
    <cellStyle name="40% - Accent3 9" xfId="958"/>
    <cellStyle name="40% - Accent3 9 2" xfId="1526"/>
    <cellStyle name="40% - Accent4" xfId="861" builtinId="43" customBuiltin="1"/>
    <cellStyle name="40% - Accent4 10" xfId="975"/>
    <cellStyle name="40% - Accent4 11" xfId="994"/>
    <cellStyle name="40% - Accent4 2" xfId="135"/>
    <cellStyle name="40% - Accent4 3" xfId="136"/>
    <cellStyle name="40% - Accent4 3 2" xfId="1087"/>
    <cellStyle name="40% - Accent4 4" xfId="885"/>
    <cellStyle name="40% - Accent4 4 2" xfId="1462"/>
    <cellStyle name="40% - Accent4 5" xfId="900"/>
    <cellStyle name="40% - Accent4 5 2" xfId="1475"/>
    <cellStyle name="40% - Accent4 6" xfId="915"/>
    <cellStyle name="40% - Accent4 6 2" xfId="1488"/>
    <cellStyle name="40% - Accent4 7" xfId="929"/>
    <cellStyle name="40% - Accent4 7 2" xfId="1501"/>
    <cellStyle name="40% - Accent4 8" xfId="944"/>
    <cellStyle name="40% - Accent4 8 2" xfId="1514"/>
    <cellStyle name="40% - Accent4 9" xfId="959"/>
    <cellStyle name="40% - Accent4 9 2" xfId="1527"/>
    <cellStyle name="40% - Accent5" xfId="865" builtinId="47" customBuiltin="1"/>
    <cellStyle name="40% - Accent5 10" xfId="976"/>
    <cellStyle name="40% - Accent5 11" xfId="995"/>
    <cellStyle name="40% - Accent5 2" xfId="137"/>
    <cellStyle name="40% - Accent5 3" xfId="138"/>
    <cellStyle name="40% - Accent5 3 2" xfId="1088"/>
    <cellStyle name="40% - Accent5 4" xfId="886"/>
    <cellStyle name="40% - Accent5 4 2" xfId="1463"/>
    <cellStyle name="40% - Accent5 5" xfId="901"/>
    <cellStyle name="40% - Accent5 5 2" xfId="1476"/>
    <cellStyle name="40% - Accent5 6" xfId="916"/>
    <cellStyle name="40% - Accent5 6 2" xfId="1489"/>
    <cellStyle name="40% - Accent5 7" xfId="930"/>
    <cellStyle name="40% - Accent5 7 2" xfId="1502"/>
    <cellStyle name="40% - Accent5 8" xfId="945"/>
    <cellStyle name="40% - Accent5 8 2" xfId="1515"/>
    <cellStyle name="40% - Accent5 9" xfId="960"/>
    <cellStyle name="40% - Accent5 9 2" xfId="1528"/>
    <cellStyle name="40% - Accent6" xfId="869" builtinId="51" customBuiltin="1"/>
    <cellStyle name="40% - Accent6 10" xfId="977"/>
    <cellStyle name="40% - Accent6 11" xfId="996"/>
    <cellStyle name="40% - Accent6 2" xfId="139"/>
    <cellStyle name="40% - Accent6 3" xfId="140"/>
    <cellStyle name="40% - Accent6 3 2" xfId="1089"/>
    <cellStyle name="40% - Accent6 4" xfId="887"/>
    <cellStyle name="40% - Accent6 4 2" xfId="1464"/>
    <cellStyle name="40% - Accent6 5" xfId="902"/>
    <cellStyle name="40% - Accent6 5 2" xfId="1477"/>
    <cellStyle name="40% - Accent6 6" xfId="917"/>
    <cellStyle name="40% - Accent6 6 2" xfId="1490"/>
    <cellStyle name="40% - Accent6 7" xfId="931"/>
    <cellStyle name="40% - Accent6 7 2" xfId="1503"/>
    <cellStyle name="40% - Accent6 8" xfId="946"/>
    <cellStyle name="40% - Accent6 8 2" xfId="1516"/>
    <cellStyle name="40% - Accent6 9" xfId="961"/>
    <cellStyle name="40% - Accent6 9 2" xfId="1529"/>
    <cellStyle name="60% - Accent1" xfId="850" builtinId="32" customBuiltin="1"/>
    <cellStyle name="60% - Accent1 2" xfId="141"/>
    <cellStyle name="60% - Accent1 3" xfId="997"/>
    <cellStyle name="60% - Accent2" xfId="854" builtinId="36" customBuiltin="1"/>
    <cellStyle name="60% - Accent2 2" xfId="142"/>
    <cellStyle name="60% - Accent2 3" xfId="998"/>
    <cellStyle name="60% - Accent3" xfId="858" builtinId="40" customBuiltin="1"/>
    <cellStyle name="60% - Accent3 2" xfId="143"/>
    <cellStyle name="60% - Accent3 3" xfId="999"/>
    <cellStyle name="60% - Accent4" xfId="862" builtinId="44" customBuiltin="1"/>
    <cellStyle name="60% - Accent4 2" xfId="144"/>
    <cellStyle name="60% - Accent4 3" xfId="1000"/>
    <cellStyle name="60% - Accent5" xfId="866" builtinId="48" customBuiltin="1"/>
    <cellStyle name="60% - Accent5 2" xfId="145"/>
    <cellStyle name="60% - Accent5 3" xfId="1001"/>
    <cellStyle name="60% - Accent6" xfId="870" builtinId="52" customBuiltin="1"/>
    <cellStyle name="60% - Accent6 2" xfId="146"/>
    <cellStyle name="60% - Accent6 3" xfId="1002"/>
    <cellStyle name="Accent1" xfId="847" builtinId="29" customBuiltin="1"/>
    <cellStyle name="Accent1 2" xfId="147"/>
    <cellStyle name="Accent1 3" xfId="1003"/>
    <cellStyle name="Accent2" xfId="851" builtinId="33" customBuiltin="1"/>
    <cellStyle name="Accent2 2" xfId="148"/>
    <cellStyle name="Accent2 3" xfId="1004"/>
    <cellStyle name="Accent3" xfId="855" builtinId="37" customBuiltin="1"/>
    <cellStyle name="Accent3 2" xfId="149"/>
    <cellStyle name="Accent3 3" xfId="1005"/>
    <cellStyle name="Accent4" xfId="859" builtinId="41" customBuiltin="1"/>
    <cellStyle name="Accent4 2" xfId="150"/>
    <cellStyle name="Accent4 3" xfId="1006"/>
    <cellStyle name="Accent5" xfId="863" builtinId="45" customBuiltin="1"/>
    <cellStyle name="Accent5 2" xfId="151"/>
    <cellStyle name="Accent5 3" xfId="1007"/>
    <cellStyle name="Accent6" xfId="867" builtinId="49" customBuiltin="1"/>
    <cellStyle name="Accent6 2" xfId="152"/>
    <cellStyle name="Accent6 3" xfId="1008"/>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9"/>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90"/>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10"/>
    <cellStyle name="category" xfId="208"/>
    <cellStyle name="Cerrency_Sheet2_XANGDAU" xfId="209"/>
    <cellStyle name="Comma" xfId="1" builtinId="3"/>
    <cellStyle name="Comma [0] 2" xfId="212"/>
    <cellStyle name="Comma [0] 2 2" xfId="1091"/>
    <cellStyle name="Comma 10" xfId="2"/>
    <cellStyle name="Comma 10 2" xfId="213"/>
    <cellStyle name="Comma 10 2 2" xfId="1092"/>
    <cellStyle name="Comma 10 3" xfId="1027"/>
    <cellStyle name="Comma 11" xfId="214"/>
    <cellStyle name="Comma 11 2" xfId="215"/>
    <cellStyle name="Comma 11 2 2" xfId="1094"/>
    <cellStyle name="Comma 11 3" xfId="1093"/>
    <cellStyle name="Comma 12" xfId="3"/>
    <cellStyle name="Comma 12 2" xfId="1028"/>
    <cellStyle name="Comma 13" xfId="216"/>
    <cellStyle name="Comma 13 2" xfId="1095"/>
    <cellStyle name="Comma 14" xfId="217"/>
    <cellStyle name="Comma 14 2" xfId="1096"/>
    <cellStyle name="Comma 15" xfId="218"/>
    <cellStyle name="Comma 15 2" xfId="1097"/>
    <cellStyle name="Comma 16" xfId="219"/>
    <cellStyle name="Comma 16 2" xfId="1098"/>
    <cellStyle name="Comma 17" xfId="220"/>
    <cellStyle name="Comma 17 2" xfId="1099"/>
    <cellStyle name="Comma 18" xfId="221"/>
    <cellStyle name="Comma 18 2" xfId="1100"/>
    <cellStyle name="Comma 19" xfId="222"/>
    <cellStyle name="Comma 19 2" xfId="1101"/>
    <cellStyle name="Comma 2" xfId="4"/>
    <cellStyle name="Comma 2 2" xfId="5"/>
    <cellStyle name="Comma 2 2 2" xfId="223"/>
    <cellStyle name="Comma 2 2 2 2" xfId="224"/>
    <cellStyle name="Comma 2 2 2 2 2" xfId="1103"/>
    <cellStyle name="Comma 2 2 2 3" xfId="1102"/>
    <cellStyle name="Comma 2 2 3" xfId="225"/>
    <cellStyle name="Comma 2 2 3 2" xfId="226"/>
    <cellStyle name="Comma 2 2 3 2 2" xfId="1105"/>
    <cellStyle name="Comma 2 2 3 3" xfId="1104"/>
    <cellStyle name="Comma 2 2 4" xfId="227"/>
    <cellStyle name="Comma 2 2 4 2" xfId="1106"/>
    <cellStyle name="Comma 2 3" xfId="228"/>
    <cellStyle name="Comma 2 3 2" xfId="229"/>
    <cellStyle name="Comma 2 3 2 2" xfId="1108"/>
    <cellStyle name="Comma 2 3 3" xfId="230"/>
    <cellStyle name="Comma 2 3 3 2" xfId="1109"/>
    <cellStyle name="Comma 2 3 4" xfId="1107"/>
    <cellStyle name="Comma 2 4" xfId="231"/>
    <cellStyle name="Comma 2 4 2" xfId="1110"/>
    <cellStyle name="Comma 2 5" xfId="232"/>
    <cellStyle name="Comma 2 5 2" xfId="1111"/>
    <cellStyle name="Comma 2 6" xfId="233"/>
    <cellStyle name="Comma 2 6 2" xfId="1112"/>
    <cellStyle name="Comma 2 7" xfId="1029"/>
    <cellStyle name="Comma 20" xfId="50"/>
    <cellStyle name="Comma 20 2" xfId="1069"/>
    <cellStyle name="Comma 21" xfId="234"/>
    <cellStyle name="Comma 21 2" xfId="1113"/>
    <cellStyle name="Comma 22" xfId="235"/>
    <cellStyle name="Comma 22 2" xfId="1114"/>
    <cellStyle name="Comma 23" xfId="236"/>
    <cellStyle name="Comma 23 2" xfId="237"/>
    <cellStyle name="Comma 23 2 2" xfId="1116"/>
    <cellStyle name="Comma 23 3" xfId="1115"/>
    <cellStyle name="Comma 24" xfId="238"/>
    <cellStyle name="Comma 24 2" xfId="1117"/>
    <cellStyle name="Comma 25" xfId="239"/>
    <cellStyle name="Comma 25 2" xfId="1118"/>
    <cellStyle name="Comma 26" xfId="240"/>
    <cellStyle name="Comma 26 2" xfId="1119"/>
    <cellStyle name="Comma 27" xfId="874"/>
    <cellStyle name="Comma 27 2" xfId="1452"/>
    <cellStyle name="Comma 28" xfId="982"/>
    <cellStyle name="Comma 29" xfId="1026"/>
    <cellStyle name="Comma 3" xfId="6"/>
    <cellStyle name="Comma 3 2" xfId="241"/>
    <cellStyle name="Comma 3 2 2" xfId="242"/>
    <cellStyle name="Comma 3 2 2 2" xfId="1121"/>
    <cellStyle name="Comma 3 2 3" xfId="1120"/>
    <cellStyle name="Comma 3 3" xfId="1030"/>
    <cellStyle name="Comma 30" xfId="1449"/>
    <cellStyle name="Comma 4" xfId="47"/>
    <cellStyle name="Comma 4 2" xfId="243"/>
    <cellStyle name="Comma 4 2 2" xfId="1122"/>
    <cellStyle name="Comma 4 3" xfId="1066"/>
    <cellStyle name="Comma 5" xfId="244"/>
    <cellStyle name="Comma 5 2" xfId="245"/>
    <cellStyle name="Comma 5 2 2" xfId="246"/>
    <cellStyle name="Comma 5 2 2 2" xfId="1125"/>
    <cellStyle name="Comma 5 2 3" xfId="1124"/>
    <cellStyle name="Comma 5 3" xfId="247"/>
    <cellStyle name="Comma 5 3 2" xfId="1126"/>
    <cellStyle name="Comma 5 4" xfId="248"/>
    <cellStyle name="Comma 5 4 2" xfId="1127"/>
    <cellStyle name="Comma 5 5" xfId="249"/>
    <cellStyle name="Comma 5 5 2" xfId="1128"/>
    <cellStyle name="Comma 5 6" xfId="1123"/>
    <cellStyle name="Comma 6" xfId="7"/>
    <cellStyle name="Comma 6 2" xfId="250"/>
    <cellStyle name="Comma 6 2 2" xfId="1129"/>
    <cellStyle name="Comma 6 3" xfId="251"/>
    <cellStyle name="Comma 6 3 2" xfId="1130"/>
    <cellStyle name="Comma 7" xfId="252"/>
    <cellStyle name="Comma 7 2" xfId="253"/>
    <cellStyle name="Comma 7 2 2" xfId="1132"/>
    <cellStyle name="Comma 7 3" xfId="1131"/>
    <cellStyle name="Comma 8" xfId="254"/>
    <cellStyle name="Comma 8 2" xfId="255"/>
    <cellStyle name="Comma 8 2 2" xfId="1134"/>
    <cellStyle name="Comma 8 3" xfId="1133"/>
    <cellStyle name="Comma 9" xfId="256"/>
    <cellStyle name="Comma 9 2" xfId="257"/>
    <cellStyle name="Comma 9 2 2" xfId="1136"/>
    <cellStyle name="Comma 9 3" xfId="1135"/>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eck Cell 3" xfId="1011"/>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2"/>
    <cellStyle name="Fixed" xfId="279"/>
    <cellStyle name="Fixed 2" xfId="280"/>
    <cellStyle name="form_so" xfId="281"/>
    <cellStyle name="Good" xfId="836" builtinId="26" customBuiltin="1"/>
    <cellStyle name="Good 2" xfId="282"/>
    <cellStyle name="Good 3" xfId="1013"/>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4"/>
    <cellStyle name="Heading 2" xfId="833" builtinId="17" customBuiltin="1"/>
    <cellStyle name="Heading 2 2" xfId="292"/>
    <cellStyle name="Heading 2 2 2" xfId="293"/>
    <cellStyle name="Heading 2 3" xfId="294"/>
    <cellStyle name="Heading 2 4" xfId="295"/>
    <cellStyle name="Heading 2 5" xfId="1015"/>
    <cellStyle name="Heading 3" xfId="834" builtinId="18" customBuiltin="1"/>
    <cellStyle name="Heading 3 2" xfId="296"/>
    <cellStyle name="Heading 3 3" xfId="1016"/>
    <cellStyle name="Heading 4" xfId="835" builtinId="19" customBuiltin="1"/>
    <cellStyle name="Heading 4 2" xfId="297"/>
    <cellStyle name="Heading 4 3" xfId="101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9"/>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20"/>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7"/>
    <cellStyle name="Normal 10 3" xfId="1031"/>
    <cellStyle name="Normal 100" xfId="345"/>
    <cellStyle name="Normal 100 2" xfId="1138"/>
    <cellStyle name="Normal 101" xfId="346"/>
    <cellStyle name="Normal 101 2" xfId="1139"/>
    <cellStyle name="Normal 102" xfId="347"/>
    <cellStyle name="Normal 102 2" xfId="1140"/>
    <cellStyle name="Normal 103" xfId="348"/>
    <cellStyle name="Normal 103 2" xfId="1141"/>
    <cellStyle name="Normal 104" xfId="349"/>
    <cellStyle name="Normal 104 2" xfId="1142"/>
    <cellStyle name="Normal 105" xfId="350"/>
    <cellStyle name="Normal 105 2" xfId="1143"/>
    <cellStyle name="Normal 106" xfId="351"/>
    <cellStyle name="Normal 106 2" xfId="1144"/>
    <cellStyle name="Normal 107" xfId="352"/>
    <cellStyle name="Normal 107 2" xfId="1145"/>
    <cellStyle name="Normal 108" xfId="353"/>
    <cellStyle name="Normal 108 2" xfId="1146"/>
    <cellStyle name="Normal 109" xfId="354"/>
    <cellStyle name="Normal 109 2" xfId="1147"/>
    <cellStyle name="Normal 11" xfId="10"/>
    <cellStyle name="Normal 11 2" xfId="355"/>
    <cellStyle name="Normal 11 2 2" xfId="1148"/>
    <cellStyle name="Normal 11 3" xfId="1032"/>
    <cellStyle name="Normal 110" xfId="356"/>
    <cellStyle name="Normal 110 2" xfId="1149"/>
    <cellStyle name="Normal 111" xfId="357"/>
    <cellStyle name="Normal 111 2" xfId="1150"/>
    <cellStyle name="Normal 112" xfId="358"/>
    <cellStyle name="Normal 112 2" xfId="1151"/>
    <cellStyle name="Normal 113" xfId="359"/>
    <cellStyle name="Normal 113 2" xfId="1152"/>
    <cellStyle name="Normal 114" xfId="360"/>
    <cellStyle name="Normal 114 2" xfId="1153"/>
    <cellStyle name="Normal 115" xfId="361"/>
    <cellStyle name="Normal 115 2" xfId="1154"/>
    <cellStyle name="Normal 116" xfId="362"/>
    <cellStyle name="Normal 116 2" xfId="1155"/>
    <cellStyle name="Normal 117" xfId="363"/>
    <cellStyle name="Normal 117 2" xfId="1156"/>
    <cellStyle name="Normal 118" xfId="364"/>
    <cellStyle name="Normal 118 2" xfId="1157"/>
    <cellStyle name="Normal 119" xfId="365"/>
    <cellStyle name="Normal 119 2" xfId="1158"/>
    <cellStyle name="Normal 12" xfId="11"/>
    <cellStyle name="Normal 12 2" xfId="366"/>
    <cellStyle name="Normal 12 2 2" xfId="1159"/>
    <cellStyle name="Normal 12 3" xfId="1033"/>
    <cellStyle name="Normal 120" xfId="367"/>
    <cellStyle name="Normal 120 2" xfId="1160"/>
    <cellStyle name="Normal 121" xfId="368"/>
    <cellStyle name="Normal 121 2" xfId="1161"/>
    <cellStyle name="Normal 122" xfId="369"/>
    <cellStyle name="Normal 122 2" xfId="1162"/>
    <cellStyle name="Normal 123" xfId="370"/>
    <cellStyle name="Normal 123 2" xfId="1163"/>
    <cellStyle name="Normal 124" xfId="371"/>
    <cellStyle name="Normal 124 2" xfId="1164"/>
    <cellStyle name="Normal 125" xfId="372"/>
    <cellStyle name="Normal 125 2" xfId="1165"/>
    <cellStyle name="Normal 126" xfId="373"/>
    <cellStyle name="Normal 126 2" xfId="1166"/>
    <cellStyle name="Normal 127" xfId="374"/>
    <cellStyle name="Normal 127 2" xfId="1167"/>
    <cellStyle name="Normal 128" xfId="375"/>
    <cellStyle name="Normal 128 2" xfId="1168"/>
    <cellStyle name="Normal 129" xfId="376"/>
    <cellStyle name="Normal 129 2" xfId="1169"/>
    <cellStyle name="Normal 13" xfId="12"/>
    <cellStyle name="Normal 13 2" xfId="377"/>
    <cellStyle name="Normal 13 2 2" xfId="1170"/>
    <cellStyle name="Normal 13 3" xfId="1034"/>
    <cellStyle name="Normal 130" xfId="378"/>
    <cellStyle name="Normal 130 2" xfId="1171"/>
    <cellStyle name="Normal 131" xfId="379"/>
    <cellStyle name="Normal 131 2" xfId="1172"/>
    <cellStyle name="Normal 132" xfId="380"/>
    <cellStyle name="Normal 132 2" xfId="1173"/>
    <cellStyle name="Normal 133" xfId="381"/>
    <cellStyle name="Normal 133 2" xfId="1174"/>
    <cellStyle name="Normal 134" xfId="382"/>
    <cellStyle name="Normal 134 2" xfId="1175"/>
    <cellStyle name="Normal 135" xfId="383"/>
    <cellStyle name="Normal 135 2" xfId="1176"/>
    <cellStyle name="Normal 136" xfId="384"/>
    <cellStyle name="Normal 136 2" xfId="1177"/>
    <cellStyle name="Normal 137" xfId="385"/>
    <cellStyle name="Normal 137 2" xfId="1178"/>
    <cellStyle name="Normal 138" xfId="386"/>
    <cellStyle name="Normal 138 2" xfId="1179"/>
    <cellStyle name="Normal 139" xfId="387"/>
    <cellStyle name="Normal 139 2" xfId="1180"/>
    <cellStyle name="Normal 14" xfId="13"/>
    <cellStyle name="Normal 14 2" xfId="388"/>
    <cellStyle name="Normal 14 2 2" xfId="1181"/>
    <cellStyle name="Normal 14 3" xfId="1035"/>
    <cellStyle name="Normal 140" xfId="389"/>
    <cellStyle name="Normal 140 2" xfId="1182"/>
    <cellStyle name="Normal 141" xfId="390"/>
    <cellStyle name="Normal 141 2" xfId="1183"/>
    <cellStyle name="Normal 142" xfId="391"/>
    <cellStyle name="Normal 142 2" xfId="1184"/>
    <cellStyle name="Normal 143" xfId="392"/>
    <cellStyle name="Normal 143 2" xfId="1185"/>
    <cellStyle name="Normal 144" xfId="393"/>
    <cellStyle name="Normal 144 2" xfId="1186"/>
    <cellStyle name="Normal 145" xfId="394"/>
    <cellStyle name="Normal 145 2" xfId="1187"/>
    <cellStyle name="Normal 146" xfId="395"/>
    <cellStyle name="Normal 146 2" xfId="1188"/>
    <cellStyle name="Normal 147" xfId="396"/>
    <cellStyle name="Normal 147 2" xfId="1189"/>
    <cellStyle name="Normal 148" xfId="397"/>
    <cellStyle name="Normal 148 2" xfId="1190"/>
    <cellStyle name="Normal 149" xfId="398"/>
    <cellStyle name="Normal 149 2" xfId="1191"/>
    <cellStyle name="Normal 15" xfId="14"/>
    <cellStyle name="Normal 15 2" xfId="399"/>
    <cellStyle name="Normal 15 2 2" xfId="1192"/>
    <cellStyle name="Normal 15 3" xfId="1036"/>
    <cellStyle name="Normal 150" xfId="400"/>
    <cellStyle name="Normal 150 2" xfId="1193"/>
    <cellStyle name="Normal 151" xfId="401"/>
    <cellStyle name="Normal 151 2" xfId="1194"/>
    <cellStyle name="Normal 152" xfId="402"/>
    <cellStyle name="Normal 152 2" xfId="1195"/>
    <cellStyle name="Normal 153" xfId="403"/>
    <cellStyle name="Normal 153 2" xfId="1196"/>
    <cellStyle name="Normal 154" xfId="404"/>
    <cellStyle name="Normal 154 2" xfId="1197"/>
    <cellStyle name="Normal 155" xfId="405"/>
    <cellStyle name="Normal 155 2" xfId="1198"/>
    <cellStyle name="Normal 156" xfId="406"/>
    <cellStyle name="Normal 156 2" xfId="1199"/>
    <cellStyle name="Normal 157" xfId="407"/>
    <cellStyle name="Normal 157 2" xfId="1200"/>
    <cellStyle name="Normal 158" xfId="408"/>
    <cellStyle name="Normal 158 2" xfId="1201"/>
    <cellStyle name="Normal 159" xfId="409"/>
    <cellStyle name="Normal 159 2" xfId="1202"/>
    <cellStyle name="Normal 16" xfId="15"/>
    <cellStyle name="Normal 16 2" xfId="410"/>
    <cellStyle name="Normal 16 2 2" xfId="1203"/>
    <cellStyle name="Normal 16 3" xfId="1037"/>
    <cellStyle name="Normal 160" xfId="411"/>
    <cellStyle name="Normal 160 2" xfId="1204"/>
    <cellStyle name="Normal 161" xfId="412"/>
    <cellStyle name="Normal 161 2" xfId="1205"/>
    <cellStyle name="Normal 162" xfId="413"/>
    <cellStyle name="Normal 162 2" xfId="1206"/>
    <cellStyle name="Normal 163" xfId="414"/>
    <cellStyle name="Normal 163 2" xfId="1207"/>
    <cellStyle name="Normal 164" xfId="415"/>
    <cellStyle name="Normal 164 2" xfId="1208"/>
    <cellStyle name="Normal 165" xfId="416"/>
    <cellStyle name="Normal 166" xfId="417"/>
    <cellStyle name="Normal 167" xfId="418"/>
    <cellStyle name="Normal 168" xfId="419"/>
    <cellStyle name="Normal 169" xfId="420"/>
    <cellStyle name="Normal 17" xfId="16"/>
    <cellStyle name="Normal 17 2" xfId="421"/>
    <cellStyle name="Normal 17 2 2" xfId="1209"/>
    <cellStyle name="Normal 17 3" xfId="1038"/>
    <cellStyle name="Normal 170" xfId="422"/>
    <cellStyle name="Normal 171" xfId="423"/>
    <cellStyle name="Normal 172" xfId="424"/>
    <cellStyle name="Normal 173" xfId="425"/>
    <cellStyle name="Normal 173 2" xfId="48"/>
    <cellStyle name="Normal 173 2 2" xfId="1067"/>
    <cellStyle name="Normal 174" xfId="426"/>
    <cellStyle name="Normal 175" xfId="427"/>
    <cellStyle name="Normal 175 2" xfId="1210"/>
    <cellStyle name="Normal 176" xfId="428"/>
    <cellStyle name="Normal 177" xfId="429"/>
    <cellStyle name="Normal 178" xfId="430"/>
    <cellStyle name="Normal 179" xfId="431"/>
    <cellStyle name="Normal 18" xfId="17"/>
    <cellStyle name="Normal 18 2" xfId="432"/>
    <cellStyle name="Normal 18 2 2" xfId="1211"/>
    <cellStyle name="Normal 18 3" xfId="1039"/>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2"/>
    <cellStyle name="Normal 19 3" xfId="1040"/>
    <cellStyle name="Normal 190" xfId="444"/>
    <cellStyle name="Normal 191" xfId="445"/>
    <cellStyle name="Normal 191 2" xfId="1213"/>
    <cellStyle name="Normal 192" xfId="446"/>
    <cellStyle name="Normal 192 2" xfId="1214"/>
    <cellStyle name="Normal 193" xfId="447"/>
    <cellStyle name="Normal 193 2" xfId="1215"/>
    <cellStyle name="Normal 194" xfId="448"/>
    <cellStyle name="Normal 194 2" xfId="1216"/>
    <cellStyle name="Normal 195" xfId="449"/>
    <cellStyle name="Normal 195 2" xfId="1217"/>
    <cellStyle name="Normal 196" xfId="871"/>
    <cellStyle name="Normal 197" xfId="873"/>
    <cellStyle name="Normal 197 2" xfId="1451"/>
    <cellStyle name="Normal 198" xfId="875"/>
    <cellStyle name="Normal 199" xfId="889"/>
    <cellStyle name="Normal 2" xfId="19"/>
    <cellStyle name="Normal 2 10" xfId="450"/>
    <cellStyle name="Normal 2 2" xfId="451"/>
    <cellStyle name="Normal 2 2 2" xfId="452"/>
    <cellStyle name="Normal 2 2 2 2" xfId="453"/>
    <cellStyle name="Normal 2 2 2 3" xfId="1219"/>
    <cellStyle name="Normal 2 2 3" xfId="454"/>
    <cellStyle name="Normal 2 2 3 2" xfId="1220"/>
    <cellStyle name="Normal 2 2 4" xfId="455"/>
    <cellStyle name="Normal 2 2 5" xfId="1218"/>
    <cellStyle name="Normal 2 3" xfId="456"/>
    <cellStyle name="Normal 2 3 2" xfId="457"/>
    <cellStyle name="Normal 2 3 3" xfId="1221"/>
    <cellStyle name="Normal 2 4" xfId="458"/>
    <cellStyle name="Normal 2 4 2" xfId="459"/>
    <cellStyle name="Normal 2 5" xfId="460"/>
    <cellStyle name="Normal 2 5 2" xfId="1222"/>
    <cellStyle name="Normal 2 6" xfId="461"/>
    <cellStyle name="Normal 2 7" xfId="462"/>
    <cellStyle name="Normal 2 7 2" xfId="1223"/>
    <cellStyle name="Normal 20" xfId="20"/>
    <cellStyle name="Normal 20 2" xfId="463"/>
    <cellStyle name="Normal 20 2 2" xfId="1224"/>
    <cellStyle name="Normal 20 3" xfId="1041"/>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1"/>
    <cellStyle name="Normal 209" xfId="965"/>
    <cellStyle name="Normal 209 2" xfId="1532"/>
    <cellStyle name="Normal 21" xfId="21"/>
    <cellStyle name="Normal 21 2" xfId="464"/>
    <cellStyle name="Normal 21 2 2" xfId="1225"/>
    <cellStyle name="Normal 21 3" xfId="1042"/>
    <cellStyle name="Normal 210" xfId="980"/>
    <cellStyle name="Normal 210 2" xfId="1533"/>
    <cellStyle name="Normal 211" xfId="981"/>
    <cellStyle name="Normal 212" xfId="984"/>
    <cellStyle name="Normal 22" xfId="22"/>
    <cellStyle name="Normal 22 2" xfId="465"/>
    <cellStyle name="Normal 22 2 2" xfId="1226"/>
    <cellStyle name="Normal 22 3" xfId="1043"/>
    <cellStyle name="Normal 23" xfId="23"/>
    <cellStyle name="Normal 23 2" xfId="466"/>
    <cellStyle name="Normal 23 2 2" xfId="1227"/>
    <cellStyle name="Normal 23 3" xfId="1044"/>
    <cellStyle name="Normal 24" xfId="24"/>
    <cellStyle name="Normal 24 2" xfId="467"/>
    <cellStyle name="Normal 24 2 2" xfId="1228"/>
    <cellStyle name="Normal 24 3" xfId="1045"/>
    <cellStyle name="Normal 25" xfId="25"/>
    <cellStyle name="Normal 25 2" xfId="468"/>
    <cellStyle name="Normal 25 2 2" xfId="1229"/>
    <cellStyle name="Normal 25 3" xfId="1046"/>
    <cellStyle name="Normal 26" xfId="26"/>
    <cellStyle name="Normal 26 2" xfId="469"/>
    <cellStyle name="Normal 26 2 2" xfId="1230"/>
    <cellStyle name="Normal 26 3" xfId="1047"/>
    <cellStyle name="Normal 27" xfId="27"/>
    <cellStyle name="Normal 27 2" xfId="470"/>
    <cellStyle name="Normal 27 2 2" xfId="1231"/>
    <cellStyle name="Normal 27 3" xfId="1048"/>
    <cellStyle name="Normal 28" xfId="28"/>
    <cellStyle name="Normal 28 2" xfId="471"/>
    <cellStyle name="Normal 28 2 2" xfId="1232"/>
    <cellStyle name="Normal 28 3" xfId="1049"/>
    <cellStyle name="Normal 29" xfId="29"/>
    <cellStyle name="Normal 29 2" xfId="472"/>
    <cellStyle name="Normal 29 2 2" xfId="1233"/>
    <cellStyle name="Normal 29 3" xfId="1050"/>
    <cellStyle name="Normal 3" xfId="30"/>
    <cellStyle name="Normal 3 10" xfId="473"/>
    <cellStyle name="Normal 3 10 2" xfId="1234"/>
    <cellStyle name="Normal 3 11" xfId="474"/>
    <cellStyle name="Normal 3 11 2" xfId="1235"/>
    <cellStyle name="Normal 3 12" xfId="475"/>
    <cellStyle name="Normal 3 12 2" xfId="1236"/>
    <cellStyle name="Normal 3 13" xfId="476"/>
    <cellStyle name="Normal 3 13 2" xfId="1237"/>
    <cellStyle name="Normal 3 14" xfId="477"/>
    <cellStyle name="Normal 3 14 2" xfId="1238"/>
    <cellStyle name="Normal 3 15" xfId="478"/>
    <cellStyle name="Normal 3 15 2" xfId="1239"/>
    <cellStyle name="Normal 3 16" xfId="479"/>
    <cellStyle name="Normal 3 16 2" xfId="1240"/>
    <cellStyle name="Normal 3 17" xfId="480"/>
    <cellStyle name="Normal 3 17 2" xfId="1241"/>
    <cellStyle name="Normal 3 18" xfId="481"/>
    <cellStyle name="Normal 3 18 2" xfId="1242"/>
    <cellStyle name="Normal 3 19" xfId="482"/>
    <cellStyle name="Normal 3 19 2" xfId="1243"/>
    <cellStyle name="Normal 3 2" xfId="483"/>
    <cellStyle name="Normal 3 2 10" xfId="484"/>
    <cellStyle name="Normal 3 2 10 2" xfId="1245"/>
    <cellStyle name="Normal 3 2 11" xfId="485"/>
    <cellStyle name="Normal 3 2 11 2" xfId="1246"/>
    <cellStyle name="Normal 3 2 12" xfId="486"/>
    <cellStyle name="Normal 3 2 12 2" xfId="1247"/>
    <cellStyle name="Normal 3 2 13" xfId="487"/>
    <cellStyle name="Normal 3 2 13 2" xfId="1248"/>
    <cellStyle name="Normal 3 2 14" xfId="488"/>
    <cellStyle name="Normal 3 2 14 2" xfId="1249"/>
    <cellStyle name="Normal 3 2 15" xfId="489"/>
    <cellStyle name="Normal 3 2 15 2" xfId="1250"/>
    <cellStyle name="Normal 3 2 16" xfId="490"/>
    <cellStyle name="Normal 3 2 16 2" xfId="1251"/>
    <cellStyle name="Normal 3 2 17" xfId="491"/>
    <cellStyle name="Normal 3 2 17 2" xfId="1252"/>
    <cellStyle name="Normal 3 2 18" xfId="492"/>
    <cellStyle name="Normal 3 2 18 2" xfId="1253"/>
    <cellStyle name="Normal 3 2 19" xfId="493"/>
    <cellStyle name="Normal 3 2 19 2" xfId="1254"/>
    <cellStyle name="Normal 3 2 2" xfId="494"/>
    <cellStyle name="Normal 3 2 2 2" xfId="495"/>
    <cellStyle name="Normal 3 2 2 2 2" xfId="1256"/>
    <cellStyle name="Normal 3 2 2 3" xfId="1255"/>
    <cellStyle name="Normal 3 2 20" xfId="496"/>
    <cellStyle name="Normal 3 2 20 2" xfId="1257"/>
    <cellStyle name="Normal 3 2 21" xfId="1244"/>
    <cellStyle name="Normal 3 2 3" xfId="497"/>
    <cellStyle name="Normal 3 2 3 2" xfId="1258"/>
    <cellStyle name="Normal 3 2 4" xfId="498"/>
    <cellStyle name="Normal 3 2 4 2" xfId="1259"/>
    <cellStyle name="Normal 3 2 5" xfId="499"/>
    <cellStyle name="Normal 3 2 5 2" xfId="1260"/>
    <cellStyle name="Normal 3 2 6" xfId="500"/>
    <cellStyle name="Normal 3 2 6 2" xfId="1261"/>
    <cellStyle name="Normal 3 2 7" xfId="501"/>
    <cellStyle name="Normal 3 2 7 2" xfId="1262"/>
    <cellStyle name="Normal 3 2 8" xfId="502"/>
    <cellStyle name="Normal 3 2 8 2" xfId="1263"/>
    <cellStyle name="Normal 3 2 9" xfId="503"/>
    <cellStyle name="Normal 3 2 9 2" xfId="1264"/>
    <cellStyle name="Normal 3 20" xfId="504"/>
    <cellStyle name="Normal 3 20 2" xfId="1265"/>
    <cellStyle name="Normal 3 21" xfId="49"/>
    <cellStyle name="Normal 3 21 2" xfId="1068"/>
    <cellStyle name="Normal 3 22" xfId="1051"/>
    <cellStyle name="Normal 3 3" xfId="505"/>
    <cellStyle name="Normal 3 3 2" xfId="506"/>
    <cellStyle name="Normal 3 3 2 2" xfId="1267"/>
    <cellStyle name="Normal 3 3 3" xfId="1266"/>
    <cellStyle name="Normal 3 4" xfId="507"/>
    <cellStyle name="Normal 3 4 2" xfId="508"/>
    <cellStyle name="Normal 3 4 2 2" xfId="1268"/>
    <cellStyle name="Normal 3 5" xfId="509"/>
    <cellStyle name="Normal 3 5 2" xfId="1269"/>
    <cellStyle name="Normal 3 6" xfId="510"/>
    <cellStyle name="Normal 3 6 2" xfId="1270"/>
    <cellStyle name="Normal 3 7" xfId="511"/>
    <cellStyle name="Normal 3 7 2" xfId="1271"/>
    <cellStyle name="Normal 3 8" xfId="512"/>
    <cellStyle name="Normal 3 8 2" xfId="1272"/>
    <cellStyle name="Normal 3 9" xfId="513"/>
    <cellStyle name="Normal 3 9 2" xfId="1273"/>
    <cellStyle name="Normal 30" xfId="31"/>
    <cellStyle name="Normal 30 2" xfId="514"/>
    <cellStyle name="Normal 30 2 2" xfId="1274"/>
    <cellStyle name="Normal 30 3" xfId="1052"/>
    <cellStyle name="Normal 31" xfId="32"/>
    <cellStyle name="Normal 31 2" xfId="515"/>
    <cellStyle name="Normal 31 2 2" xfId="1275"/>
    <cellStyle name="Normal 31 3" xfId="1053"/>
    <cellStyle name="Normal 32" xfId="33"/>
    <cellStyle name="Normal 32 2" xfId="516"/>
    <cellStyle name="Normal 32 2 2" xfId="1276"/>
    <cellStyle name="Normal 32 3" xfId="1054"/>
    <cellStyle name="Normal 33" xfId="34"/>
    <cellStyle name="Normal 33 2" xfId="517"/>
    <cellStyle name="Normal 33 2 2" xfId="1277"/>
    <cellStyle name="Normal 33 3" xfId="1055"/>
    <cellStyle name="Normal 34" xfId="35"/>
    <cellStyle name="Normal 34 2" xfId="518"/>
    <cellStyle name="Normal 34 2 2" xfId="1278"/>
    <cellStyle name="Normal 34 3" xfId="1056"/>
    <cellStyle name="Normal 35" xfId="36"/>
    <cellStyle name="Normal 35 2" xfId="519"/>
    <cellStyle name="Normal 35 2 2" xfId="1279"/>
    <cellStyle name="Normal 35 3" xfId="1057"/>
    <cellStyle name="Normal 36" xfId="46"/>
    <cellStyle name="Normal 36 2" xfId="1065"/>
    <cellStyle name="Normal 37" xfId="520"/>
    <cellStyle name="Normal 38" xfId="521"/>
    <cellStyle name="Normal 39" xfId="522"/>
    <cellStyle name="Normal 39 2" xfId="1280"/>
    <cellStyle name="Normal 4" xfId="37"/>
    <cellStyle name="Normal 4 10" xfId="523"/>
    <cellStyle name="Normal 4 10 2" xfId="1281"/>
    <cellStyle name="Normal 4 11" xfId="524"/>
    <cellStyle name="Normal 4 11 2" xfId="1282"/>
    <cellStyle name="Normal 4 12" xfId="525"/>
    <cellStyle name="Normal 4 12 2" xfId="1283"/>
    <cellStyle name="Normal 4 13" xfId="526"/>
    <cellStyle name="Normal 4 13 2" xfId="1284"/>
    <cellStyle name="Normal 4 14" xfId="527"/>
    <cellStyle name="Normal 4 14 2" xfId="1285"/>
    <cellStyle name="Normal 4 15" xfId="528"/>
    <cellStyle name="Normal 4 15 2" xfId="1286"/>
    <cellStyle name="Normal 4 16" xfId="529"/>
    <cellStyle name="Normal 4 16 2" xfId="1287"/>
    <cellStyle name="Normal 4 17" xfId="530"/>
    <cellStyle name="Normal 4 17 2" xfId="1288"/>
    <cellStyle name="Normal 4 18" xfId="531"/>
    <cellStyle name="Normal 4 18 2" xfId="1289"/>
    <cellStyle name="Normal 4 19" xfId="532"/>
    <cellStyle name="Normal 4 19 2" xfId="1290"/>
    <cellStyle name="Normal 4 2" xfId="533"/>
    <cellStyle name="Normal 4 2 10" xfId="534"/>
    <cellStyle name="Normal 4 2 10 2" xfId="1292"/>
    <cellStyle name="Normal 4 2 11" xfId="535"/>
    <cellStyle name="Normal 4 2 11 2" xfId="1293"/>
    <cellStyle name="Normal 4 2 12" xfId="536"/>
    <cellStyle name="Normal 4 2 12 2" xfId="1294"/>
    <cellStyle name="Normal 4 2 13" xfId="537"/>
    <cellStyle name="Normal 4 2 13 2" xfId="1295"/>
    <cellStyle name="Normal 4 2 14" xfId="538"/>
    <cellStyle name="Normal 4 2 14 2" xfId="1296"/>
    <cellStyle name="Normal 4 2 15" xfId="539"/>
    <cellStyle name="Normal 4 2 15 2" xfId="1297"/>
    <cellStyle name="Normal 4 2 16" xfId="540"/>
    <cellStyle name="Normal 4 2 16 2" xfId="1298"/>
    <cellStyle name="Normal 4 2 17" xfId="541"/>
    <cellStyle name="Normal 4 2 17 2" xfId="1299"/>
    <cellStyle name="Normal 4 2 18" xfId="1291"/>
    <cellStyle name="Normal 4 2 2" xfId="542"/>
    <cellStyle name="Normal 4 2 2 2" xfId="543"/>
    <cellStyle name="Normal 4 2 2 2 2" xfId="1301"/>
    <cellStyle name="Normal 4 2 2 3" xfId="1300"/>
    <cellStyle name="Normal 4 2 3" xfId="544"/>
    <cellStyle name="Normal 4 2 3 2" xfId="1302"/>
    <cellStyle name="Normal 4 2 4" xfId="545"/>
    <cellStyle name="Normal 4 2 4 2" xfId="1303"/>
    <cellStyle name="Normal 4 2 5" xfId="546"/>
    <cellStyle name="Normal 4 2 5 2" xfId="1304"/>
    <cellStyle name="Normal 4 2 6" xfId="547"/>
    <cellStyle name="Normal 4 2 6 2" xfId="1305"/>
    <cellStyle name="Normal 4 2 7" xfId="548"/>
    <cellStyle name="Normal 4 2 7 2" xfId="1306"/>
    <cellStyle name="Normal 4 2 8" xfId="549"/>
    <cellStyle name="Normal 4 2 8 2" xfId="1307"/>
    <cellStyle name="Normal 4 2 9" xfId="550"/>
    <cellStyle name="Normal 4 2 9 2" xfId="1308"/>
    <cellStyle name="Normal 4 20" xfId="551"/>
    <cellStyle name="Normal 4 20 2" xfId="1309"/>
    <cellStyle name="Normal 4 21" xfId="1058"/>
    <cellStyle name="Normal 4 3" xfId="552"/>
    <cellStyle name="Normal 4 3 2" xfId="553"/>
    <cellStyle name="Normal 4 3 2 2" xfId="1311"/>
    <cellStyle name="Normal 4 3 3" xfId="1310"/>
    <cellStyle name="Normal 4 4" xfId="554"/>
    <cellStyle name="Normal 4 4 2" xfId="1312"/>
    <cellStyle name="Normal 4 5" xfId="555"/>
    <cellStyle name="Normal 4 5 2" xfId="1313"/>
    <cellStyle name="Normal 4 6" xfId="556"/>
    <cellStyle name="Normal 4 6 2" xfId="1314"/>
    <cellStyle name="Normal 4 7" xfId="557"/>
    <cellStyle name="Normal 4 7 2" xfId="1315"/>
    <cellStyle name="Normal 4 8" xfId="558"/>
    <cellStyle name="Normal 4 8 2" xfId="1316"/>
    <cellStyle name="Normal 4 9" xfId="559"/>
    <cellStyle name="Normal 4 9 2" xfId="1317"/>
    <cellStyle name="Normal 40" xfId="560"/>
    <cellStyle name="Normal 40 2" xfId="1318"/>
    <cellStyle name="Normal 41" xfId="561"/>
    <cellStyle name="Normal 41 2" xfId="1319"/>
    <cellStyle name="Normal 42" xfId="562"/>
    <cellStyle name="Normal 42 2" xfId="1320"/>
    <cellStyle name="Normal 43" xfId="563"/>
    <cellStyle name="Normal 43 2" xfId="1321"/>
    <cellStyle name="Normal 44" xfId="564"/>
    <cellStyle name="Normal 44 2" xfId="1322"/>
    <cellStyle name="Normal 45" xfId="565"/>
    <cellStyle name="Normal 45 2" xfId="1323"/>
    <cellStyle name="Normal 46" xfId="566"/>
    <cellStyle name="Normal 46 2" xfId="1324"/>
    <cellStyle name="Normal 47" xfId="567"/>
    <cellStyle name="Normal 47 2" xfId="1325"/>
    <cellStyle name="Normal 48" xfId="568"/>
    <cellStyle name="Normal 48 2" xfId="1326"/>
    <cellStyle name="Normal 49" xfId="569"/>
    <cellStyle name="Normal 49 2" xfId="1327"/>
    <cellStyle name="Normal 5" xfId="38"/>
    <cellStyle name="Normal 5 10" xfId="570"/>
    <cellStyle name="Normal 5 10 2" xfId="1328"/>
    <cellStyle name="Normal 5 11" xfId="571"/>
    <cellStyle name="Normal 5 11 2" xfId="1329"/>
    <cellStyle name="Normal 5 12" xfId="572"/>
    <cellStyle name="Normal 5 12 2" xfId="1330"/>
    <cellStyle name="Normal 5 13" xfId="573"/>
    <cellStyle name="Normal 5 13 2" xfId="1331"/>
    <cellStyle name="Normal 5 14" xfId="574"/>
    <cellStyle name="Normal 5 14 2" xfId="1332"/>
    <cellStyle name="Normal 5 15" xfId="575"/>
    <cellStyle name="Normal 5 15 2" xfId="1333"/>
    <cellStyle name="Normal 5 16" xfId="576"/>
    <cellStyle name="Normal 5 16 2" xfId="1334"/>
    <cellStyle name="Normal 5 17" xfId="577"/>
    <cellStyle name="Normal 5 17 2" xfId="1335"/>
    <cellStyle name="Normal 5 18" xfId="578"/>
    <cellStyle name="Normal 5 18 2" xfId="1336"/>
    <cellStyle name="Normal 5 19" xfId="579"/>
    <cellStyle name="Normal 5 2" xfId="580"/>
    <cellStyle name="Normal 5 2 10" xfId="581"/>
    <cellStyle name="Normal 5 2 10 2" xfId="1338"/>
    <cellStyle name="Normal 5 2 11" xfId="582"/>
    <cellStyle name="Normal 5 2 11 2" xfId="1339"/>
    <cellStyle name="Normal 5 2 12" xfId="583"/>
    <cellStyle name="Normal 5 2 12 2" xfId="1340"/>
    <cellStyle name="Normal 5 2 13" xfId="584"/>
    <cellStyle name="Normal 5 2 13 2" xfId="1341"/>
    <cellStyle name="Normal 5 2 14" xfId="585"/>
    <cellStyle name="Normal 5 2 14 2" xfId="1342"/>
    <cellStyle name="Normal 5 2 15" xfId="586"/>
    <cellStyle name="Normal 5 2 15 2" xfId="1343"/>
    <cellStyle name="Normal 5 2 16" xfId="587"/>
    <cellStyle name="Normal 5 2 16 2" xfId="1344"/>
    <cellStyle name="Normal 5 2 17" xfId="588"/>
    <cellStyle name="Normal 5 2 17 2" xfId="1345"/>
    <cellStyle name="Normal 5 2 18" xfId="1337"/>
    <cellStyle name="Normal 5 2 2" xfId="589"/>
    <cellStyle name="Normal 5 2 2 2" xfId="590"/>
    <cellStyle name="Normal 5 2 2 2 2" xfId="1347"/>
    <cellStyle name="Normal 5 2 2 3" xfId="1346"/>
    <cellStyle name="Normal 5 2 3" xfId="591"/>
    <cellStyle name="Normal 5 2 3 2" xfId="1348"/>
    <cellStyle name="Normal 5 2 4" xfId="592"/>
    <cellStyle name="Normal 5 2 4 2" xfId="1349"/>
    <cellStyle name="Normal 5 2 5" xfId="593"/>
    <cellStyle name="Normal 5 2 5 2" xfId="1350"/>
    <cellStyle name="Normal 5 2 6" xfId="594"/>
    <cellStyle name="Normal 5 2 6 2" xfId="1351"/>
    <cellStyle name="Normal 5 2 7" xfId="595"/>
    <cellStyle name="Normal 5 2 7 2" xfId="1352"/>
    <cellStyle name="Normal 5 2 8" xfId="596"/>
    <cellStyle name="Normal 5 2 8 2" xfId="1353"/>
    <cellStyle name="Normal 5 2 9" xfId="597"/>
    <cellStyle name="Normal 5 2 9 2" xfId="1354"/>
    <cellStyle name="Normal 5 20" xfId="598"/>
    <cellStyle name="Normal 5 20 2" xfId="1355"/>
    <cellStyle name="Normal 5 21" xfId="599"/>
    <cellStyle name="Normal 5 22" xfId="1059"/>
    <cellStyle name="Normal 5 3" xfId="600"/>
    <cellStyle name="Normal 5 3 2" xfId="601"/>
    <cellStyle name="Normal 5 3 2 2" xfId="1357"/>
    <cellStyle name="Normal 5 3 3" xfId="1356"/>
    <cellStyle name="Normal 5 4" xfId="602"/>
    <cellStyle name="Normal 5 4 2" xfId="603"/>
    <cellStyle name="Normal 5 4 2 2" xfId="1359"/>
    <cellStyle name="Normal 5 4 3" xfId="1358"/>
    <cellStyle name="Normal 5 5" xfId="604"/>
    <cellStyle name="Normal 5 5 2" xfId="1360"/>
    <cellStyle name="Normal 5 6" xfId="605"/>
    <cellStyle name="Normal 5 6 2" xfId="1361"/>
    <cellStyle name="Normal 5 7" xfId="606"/>
    <cellStyle name="Normal 5 7 2" xfId="1362"/>
    <cellStyle name="Normal 5 8" xfId="607"/>
    <cellStyle name="Normal 5 8 2" xfId="1363"/>
    <cellStyle name="Normal 5 9" xfId="608"/>
    <cellStyle name="Normal 5 9 2" xfId="1364"/>
    <cellStyle name="Normal 50" xfId="609"/>
    <cellStyle name="Normal 50 2" xfId="1365"/>
    <cellStyle name="Normal 51" xfId="610"/>
    <cellStyle name="Normal 51 2" xfId="1366"/>
    <cellStyle name="Normal 52" xfId="611"/>
    <cellStyle name="Normal 52 2" xfId="1367"/>
    <cellStyle name="Normal 53" xfId="612"/>
    <cellStyle name="Normal 53 2" xfId="1368"/>
    <cellStyle name="Normal 54" xfId="613"/>
    <cellStyle name="Normal 54 2" xfId="1369"/>
    <cellStyle name="Normal 55" xfId="614"/>
    <cellStyle name="Normal 55 2" xfId="1370"/>
    <cellStyle name="Normal 56" xfId="615"/>
    <cellStyle name="Normal 56 2" xfId="1371"/>
    <cellStyle name="Normal 57" xfId="616"/>
    <cellStyle name="Normal 57 2" xfId="1372"/>
    <cellStyle name="Normal 58" xfId="617"/>
    <cellStyle name="Normal 58 2" xfId="1373"/>
    <cellStyle name="Normal 59" xfId="618"/>
    <cellStyle name="Normal 59 2" xfId="1374"/>
    <cellStyle name="Normal 6" xfId="39"/>
    <cellStyle name="Normal 6 10" xfId="619"/>
    <cellStyle name="Normal 6 10 2" xfId="1375"/>
    <cellStyle name="Normal 6 11" xfId="620"/>
    <cellStyle name="Normal 6 11 2" xfId="1376"/>
    <cellStyle name="Normal 6 12" xfId="621"/>
    <cellStyle name="Normal 6 12 2" xfId="1377"/>
    <cellStyle name="Normal 6 13" xfId="622"/>
    <cellStyle name="Normal 6 13 2" xfId="1378"/>
    <cellStyle name="Normal 6 14" xfId="623"/>
    <cellStyle name="Normal 6 14 2" xfId="1379"/>
    <cellStyle name="Normal 6 15" xfId="624"/>
    <cellStyle name="Normal 6 15 2" xfId="1380"/>
    <cellStyle name="Normal 6 16" xfId="625"/>
    <cellStyle name="Normal 6 16 2" xfId="1381"/>
    <cellStyle name="Normal 6 17" xfId="626"/>
    <cellStyle name="Normal 6 17 2" xfId="1382"/>
    <cellStyle name="Normal 6 18" xfId="627"/>
    <cellStyle name="Normal 6 18 2" xfId="1383"/>
    <cellStyle name="Normal 6 19" xfId="628"/>
    <cellStyle name="Normal 6 2" xfId="629"/>
    <cellStyle name="Normal 6 2 2" xfId="1384"/>
    <cellStyle name="Normal 6 20" xfId="630"/>
    <cellStyle name="Normal 6 20 2" xfId="1385"/>
    <cellStyle name="Normal 6 21" xfId="631"/>
    <cellStyle name="Normal 6 22" xfId="1060"/>
    <cellStyle name="Normal 6 3" xfId="632"/>
    <cellStyle name="Normal 6 3 2" xfId="1386"/>
    <cellStyle name="Normal 6 4" xfId="633"/>
    <cellStyle name="Normal 6 4 2" xfId="1387"/>
    <cellStyle name="Normal 6 5" xfId="634"/>
    <cellStyle name="Normal 6 5 2" xfId="1388"/>
    <cellStyle name="Normal 6 6" xfId="635"/>
    <cellStyle name="Normal 6 6 2" xfId="1389"/>
    <cellStyle name="Normal 6 7" xfId="636"/>
    <cellStyle name="Normal 6 7 2" xfId="1390"/>
    <cellStyle name="Normal 6 8" xfId="637"/>
    <cellStyle name="Normal 6 8 2" xfId="1391"/>
    <cellStyle name="Normal 6 9" xfId="638"/>
    <cellStyle name="Normal 6 9 2" xfId="1392"/>
    <cellStyle name="Normal 60" xfId="639"/>
    <cellStyle name="Normal 60 2" xfId="1393"/>
    <cellStyle name="Normal 61" xfId="640"/>
    <cellStyle name="Normal 61 2" xfId="1394"/>
    <cellStyle name="Normal 62" xfId="641"/>
    <cellStyle name="Normal 62 2" xfId="1395"/>
    <cellStyle name="Normal 63" xfId="642"/>
    <cellStyle name="Normal 63 2" xfId="1396"/>
    <cellStyle name="Normal 64" xfId="643"/>
    <cellStyle name="Normal 64 2" xfId="1397"/>
    <cellStyle name="Normal 65" xfId="644"/>
    <cellStyle name="Normal 65 2" xfId="1398"/>
    <cellStyle name="Normal 66" xfId="645"/>
    <cellStyle name="Normal 66 2" xfId="1399"/>
    <cellStyle name="Normal 67" xfId="646"/>
    <cellStyle name="Normal 67 2" xfId="1400"/>
    <cellStyle name="Normal 68" xfId="647"/>
    <cellStyle name="Normal 68 2" xfId="1401"/>
    <cellStyle name="Normal 69" xfId="648"/>
    <cellStyle name="Normal 69 2" xfId="1402"/>
    <cellStyle name="Normal 7" xfId="40"/>
    <cellStyle name="Normal 7 2" xfId="649"/>
    <cellStyle name="Normal 7 2 2" xfId="1403"/>
    <cellStyle name="Normal 7 3" xfId="650"/>
    <cellStyle name="Normal 7 4" xfId="1061"/>
    <cellStyle name="Normal 70" xfId="651"/>
    <cellStyle name="Normal 70 2" xfId="1404"/>
    <cellStyle name="Normal 71" xfId="652"/>
    <cellStyle name="Normal 71 2" xfId="1405"/>
    <cellStyle name="Normal 72" xfId="653"/>
    <cellStyle name="Normal 72 2" xfId="1406"/>
    <cellStyle name="Normal 73" xfId="654"/>
    <cellStyle name="Normal 73 2" xfId="1407"/>
    <cellStyle name="Normal 74" xfId="655"/>
    <cellStyle name="Normal 74 2" xfId="1408"/>
    <cellStyle name="Normal 75" xfId="656"/>
    <cellStyle name="Normal 75 2" xfId="1409"/>
    <cellStyle name="Normal 76" xfId="657"/>
    <cellStyle name="Normal 76 2" xfId="1410"/>
    <cellStyle name="Normal 77" xfId="658"/>
    <cellStyle name="Normal 77 2" xfId="1411"/>
    <cellStyle name="Normal 78" xfId="659"/>
    <cellStyle name="Normal 78 2" xfId="1412"/>
    <cellStyle name="Normal 79" xfId="660"/>
    <cellStyle name="Normal 79 2" xfId="1413"/>
    <cellStyle name="Normal 8" xfId="41"/>
    <cellStyle name="Normal 8 2" xfId="661"/>
    <cellStyle name="Normal 8 2 2" xfId="1414"/>
    <cellStyle name="Normal 8 3" xfId="1062"/>
    <cellStyle name="Normal 80" xfId="662"/>
    <cellStyle name="Normal 80 2" xfId="1415"/>
    <cellStyle name="Normal 81" xfId="663"/>
    <cellStyle name="Normal 81 2" xfId="1416"/>
    <cellStyle name="Normal 82" xfId="664"/>
    <cellStyle name="Normal 82 2" xfId="1417"/>
    <cellStyle name="Normal 83" xfId="665"/>
    <cellStyle name="Normal 83 2" xfId="1418"/>
    <cellStyle name="Normal 84" xfId="666"/>
    <cellStyle name="Normal 84 2" xfId="1419"/>
    <cellStyle name="Normal 85" xfId="667"/>
    <cellStyle name="Normal 85 2" xfId="1420"/>
    <cellStyle name="Normal 86" xfId="668"/>
    <cellStyle name="Normal 86 2" xfId="1421"/>
    <cellStyle name="Normal 87" xfId="669"/>
    <cellStyle name="Normal 87 2" xfId="1422"/>
    <cellStyle name="Normal 88" xfId="670"/>
    <cellStyle name="Normal 88 2" xfId="1423"/>
    <cellStyle name="Normal 89" xfId="671"/>
    <cellStyle name="Normal 89 2" xfId="1424"/>
    <cellStyle name="Normal 9" xfId="42"/>
    <cellStyle name="Normal 9 2" xfId="672"/>
    <cellStyle name="Normal 9 2 2" xfId="1425"/>
    <cellStyle name="Normal 9 3" xfId="1063"/>
    <cellStyle name="Normal 90" xfId="673"/>
    <cellStyle name="Normal 90 2" xfId="1426"/>
    <cellStyle name="Normal 91" xfId="674"/>
    <cellStyle name="Normal 91 2" xfId="1427"/>
    <cellStyle name="Normal 92" xfId="675"/>
    <cellStyle name="Normal 92 2" xfId="1428"/>
    <cellStyle name="Normal 93" xfId="676"/>
    <cellStyle name="Normal 93 2" xfId="1429"/>
    <cellStyle name="Normal 94" xfId="677"/>
    <cellStyle name="Normal 94 2" xfId="1430"/>
    <cellStyle name="Normal 95" xfId="678"/>
    <cellStyle name="Normal 95 2" xfId="1431"/>
    <cellStyle name="Normal 96" xfId="679"/>
    <cellStyle name="Normal 96 2" xfId="1432"/>
    <cellStyle name="Normal 97" xfId="680"/>
    <cellStyle name="Normal 97 2" xfId="1433"/>
    <cellStyle name="Normal 98" xfId="681"/>
    <cellStyle name="Normal 98 2" xfId="1434"/>
    <cellStyle name="Normal 99" xfId="682"/>
    <cellStyle name="Normal 99 2" xfId="1435"/>
    <cellStyle name="Normal_Bao cao tai chinh 280405" xfId="43"/>
    <cellStyle name="Normal1" xfId="683"/>
    <cellStyle name="Normal1 2" xfId="684"/>
    <cellStyle name="Normal2" xfId="685"/>
    <cellStyle name="Normal3" xfId="686"/>
    <cellStyle name="Note 10" xfId="947"/>
    <cellStyle name="Note 10 2" xfId="1517"/>
    <cellStyle name="Note 11" xfId="962"/>
    <cellStyle name="Note 11 2" xfId="1530"/>
    <cellStyle name="Note 12" xfId="978"/>
    <cellStyle name="Note 13" xfId="1021"/>
    <cellStyle name="Note 2" xfId="687"/>
    <cellStyle name="Note 3" xfId="688"/>
    <cellStyle name="Note 3 2" xfId="1436"/>
    <cellStyle name="Note 4" xfId="689"/>
    <cellStyle name="Note 4 2" xfId="1437"/>
    <cellStyle name="Note 5" xfId="872"/>
    <cellStyle name="Note 5 2" xfId="1450"/>
    <cellStyle name="Note 6" xfId="888"/>
    <cellStyle name="Note 6 2" xfId="1465"/>
    <cellStyle name="Note 7" xfId="903"/>
    <cellStyle name="Note 7 2" xfId="1478"/>
    <cellStyle name="Note 8" xfId="918"/>
    <cellStyle name="Note 8 2" xfId="1491"/>
    <cellStyle name="Note 9" xfId="932"/>
    <cellStyle name="Note 9 2" xfId="1504"/>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2"/>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9"/>
    <cellStyle name="Percent 17 3" xfId="1438"/>
    <cellStyle name="Percent 18" xfId="983"/>
    <cellStyle name="Percent 2" xfId="45"/>
    <cellStyle name="Percent 2 2" xfId="710"/>
    <cellStyle name="Percent 2 2 2" xfId="711"/>
    <cellStyle name="Percent 2 2 2 2" xfId="1441"/>
    <cellStyle name="Percent 2 2 3" xfId="1440"/>
    <cellStyle name="Percent 2 3" xfId="712"/>
    <cellStyle name="Percent 2 3 2" xfId="713"/>
    <cellStyle name="Percent 2 3 3" xfId="1442"/>
    <cellStyle name="Percent 2 4" xfId="714"/>
    <cellStyle name="Percent 2 4 2" xfId="1443"/>
    <cellStyle name="Percent 2 5" xfId="715"/>
    <cellStyle name="Percent 2 6" xfId="716"/>
    <cellStyle name="Percent 2 6 2" xfId="1444"/>
    <cellStyle name="Percent 2 7" xfId="1064"/>
    <cellStyle name="Percent 3" xfId="717"/>
    <cellStyle name="Percent 3 2" xfId="718"/>
    <cellStyle name="Percent 3 2 2" xfId="719"/>
    <cellStyle name="Percent 3 2 2 2" xfId="1446"/>
    <cellStyle name="Percent 3 2 3" xfId="1445"/>
    <cellStyle name="Percent 3 3" xfId="720"/>
    <cellStyle name="Percent 3 3 2" xfId="1447"/>
    <cellStyle name="Percent 3 4" xfId="721"/>
    <cellStyle name="Percent 3 4 2" xfId="1448"/>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itle 4" xfId="1023"/>
    <cellStyle name="Total" xfId="846" builtinId="25" customBuiltin="1"/>
    <cellStyle name="Total 2" xfId="784"/>
    <cellStyle name="Total 2 2" xfId="785"/>
    <cellStyle name="Total 3" xfId="786"/>
    <cellStyle name="Total 4" xfId="787"/>
    <cellStyle name="Total 5" xfId="1024"/>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Warning Text 3" xfId="1025"/>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4" sqref="B14"/>
    </sheetView>
  </sheetViews>
  <sheetFormatPr defaultColWidth="9.140625" defaultRowHeight="12.75"/>
  <cols>
    <col min="1" max="1" width="9.140625" style="23"/>
    <col min="2" max="2" width="41" style="23" customWidth="1"/>
    <col min="3" max="3" width="42" style="23" customWidth="1"/>
    <col min="4" max="16384" width="9.140625" style="23"/>
  </cols>
  <sheetData>
    <row r="1" spans="1:3">
      <c r="A1" s="198" t="s">
        <v>462</v>
      </c>
      <c r="B1" s="198" t="s">
        <v>463</v>
      </c>
      <c r="C1" s="198" t="s">
        <v>464</v>
      </c>
    </row>
    <row r="2" spans="1:3">
      <c r="A2" s="198"/>
      <c r="B2" s="199">
        <f>BCthunhap!D46-BCKetQuaHoatDong_06028!D44</f>
        <v>0</v>
      </c>
      <c r="C2" s="199">
        <f>BCtinhhinhtaichinh!D33-BCTaiSan_06027!D30</f>
        <v>0</v>
      </c>
    </row>
    <row r="3" spans="1:3">
      <c r="A3" s="198"/>
      <c r="B3" s="199">
        <f>BCthunhap!D45-BCKetQuaHoatDong_06028!D43-BCKetQuaHoatDong_06028!D41</f>
        <v>0</v>
      </c>
      <c r="C3" s="199">
        <f>BCTaiSan_06027!D54-BCtinhhinhtaichinh!D45</f>
        <v>0</v>
      </c>
    </row>
    <row r="4" spans="1:3">
      <c r="A4" s="198"/>
      <c r="B4" s="199">
        <f>BCtinhhinhtaichinh!D51-BCtinhhinhtaichinh!E51-BCthunhap!D48</f>
        <v>0</v>
      </c>
      <c r="C4" s="199">
        <f>BCtinhhinhtaichinh!D52-BCTaiSan_06027!D57</f>
        <v>0</v>
      </c>
    </row>
    <row r="5" spans="1:3">
      <c r="A5" s="198"/>
      <c r="B5" s="199">
        <f>BCthunhap!D48-BCKetQuaHoatDong_06028!D45</f>
        <v>0</v>
      </c>
      <c r="C5" s="199">
        <f>BCtinhhinhtaichinh!D47-Khac_06030!D34</f>
        <v>0</v>
      </c>
    </row>
    <row r="6" spans="1:3">
      <c r="A6" s="198"/>
      <c r="B6" s="199"/>
      <c r="C6" s="199">
        <f>BCtinhhinhtaichinh!D33-BCDanhMucDauTu_06029!F60</f>
        <v>0</v>
      </c>
    </row>
    <row r="7" spans="1:3">
      <c r="A7" s="198"/>
      <c r="B7" s="199"/>
      <c r="C7" s="199">
        <f>BCtinhhinhtaichinh!D33-BCDanhMucDauTu_06029!F60</f>
        <v>0</v>
      </c>
    </row>
    <row r="10" spans="1:3">
      <c r="B10" s="7" t="s">
        <v>668</v>
      </c>
    </row>
    <row r="11" spans="1:3">
      <c r="B11" s="8"/>
    </row>
    <row r="12" spans="1:3">
      <c r="B12" s="9" t="s">
        <v>669</v>
      </c>
    </row>
    <row r="13" spans="1:3" ht="15">
      <c r="B13" s="200"/>
    </row>
    <row r="14" spans="1:3" ht="21">
      <c r="B14" s="336" t="s">
        <v>673</v>
      </c>
    </row>
    <row r="15" spans="1:3" ht="15">
      <c r="B15" s="200"/>
    </row>
    <row r="16" spans="1:3" ht="21">
      <c r="B16" s="333" t="s">
        <v>671</v>
      </c>
      <c r="C16" s="333" t="s">
        <v>670</v>
      </c>
    </row>
    <row r="21" spans="2:3" ht="25.5">
      <c r="B21" s="334" t="s">
        <v>672</v>
      </c>
      <c r="C21" s="334" t="s">
        <v>654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L32" sqref="L32"/>
    </sheetView>
  </sheetViews>
  <sheetFormatPr defaultColWidth="9.140625" defaultRowHeight="14.25"/>
  <cols>
    <col min="1" max="1" width="4.85546875" style="29" customWidth="1"/>
    <col min="2" max="2" width="47.140625" style="30" customWidth="1"/>
    <col min="3" max="3" width="9.140625" style="30"/>
    <col min="4" max="4" width="14.5703125" style="30" customWidth="1"/>
    <col min="5" max="5" width="14" style="30" customWidth="1"/>
    <col min="6" max="6" width="9.140625" style="30"/>
    <col min="7" max="7" width="18.28515625" style="30" customWidth="1"/>
    <col min="8" max="10" width="19" style="30" customWidth="1"/>
    <col min="11" max="11" width="26.85546875" style="30" customWidth="1"/>
    <col min="12" max="16384" width="9.140625" style="30"/>
  </cols>
  <sheetData>
    <row r="1" spans="1:11" ht="27.75" customHeight="1">
      <c r="A1" s="451" t="s">
        <v>539</v>
      </c>
      <c r="B1" s="451"/>
      <c r="C1" s="451"/>
      <c r="D1" s="451"/>
      <c r="E1" s="451"/>
      <c r="F1" s="451"/>
      <c r="G1" s="451"/>
      <c r="H1" s="451"/>
      <c r="I1" s="451"/>
      <c r="J1" s="451"/>
      <c r="K1" s="451"/>
    </row>
    <row r="2" spans="1:11" ht="28.5" customHeight="1">
      <c r="A2" s="452" t="s">
        <v>569</v>
      </c>
      <c r="B2" s="452"/>
      <c r="C2" s="452"/>
      <c r="D2" s="452"/>
      <c r="E2" s="452"/>
      <c r="F2" s="452"/>
      <c r="G2" s="452"/>
      <c r="H2" s="452"/>
      <c r="I2" s="452"/>
      <c r="J2" s="452"/>
      <c r="K2" s="452"/>
    </row>
    <row r="3" spans="1:11" ht="15" customHeight="1">
      <c r="A3" s="453" t="s">
        <v>237</v>
      </c>
      <c r="B3" s="453"/>
      <c r="C3" s="453"/>
      <c r="D3" s="453"/>
      <c r="E3" s="453"/>
      <c r="F3" s="453"/>
      <c r="G3" s="453"/>
      <c r="H3" s="453"/>
      <c r="I3" s="453"/>
      <c r="J3" s="453"/>
      <c r="K3" s="453"/>
    </row>
    <row r="4" spans="1:11">
      <c r="A4" s="453"/>
      <c r="B4" s="453"/>
      <c r="C4" s="453"/>
      <c r="D4" s="453"/>
      <c r="E4" s="453"/>
      <c r="F4" s="453"/>
      <c r="G4" s="453"/>
      <c r="H4" s="453"/>
      <c r="I4" s="453"/>
      <c r="J4" s="453"/>
      <c r="K4" s="453"/>
    </row>
    <row r="5" spans="1:11">
      <c r="A5" s="438" t="str">
        <f>'ngay thang'!B12</f>
        <v>Tại ngày 31 tháng 1 năm 2023/ As at 31 Jan 2023</v>
      </c>
      <c r="B5" s="438"/>
      <c r="C5" s="438"/>
      <c r="D5" s="438"/>
      <c r="E5" s="438"/>
      <c r="F5" s="438"/>
      <c r="G5" s="438"/>
      <c r="H5" s="438"/>
      <c r="I5" s="438"/>
      <c r="J5" s="438"/>
      <c r="K5" s="438"/>
    </row>
    <row r="6" spans="1:11">
      <c r="A6" s="16"/>
      <c r="B6" s="16"/>
      <c r="C6" s="16"/>
      <c r="D6" s="16"/>
      <c r="E6" s="16"/>
      <c r="F6" s="1"/>
    </row>
    <row r="7" spans="1:11" ht="27.75" customHeight="1">
      <c r="A7" s="429" t="s">
        <v>246</v>
      </c>
      <c r="B7" s="429"/>
      <c r="D7" s="429" t="s">
        <v>627</v>
      </c>
      <c r="E7" s="429"/>
      <c r="F7" s="429"/>
      <c r="G7" s="429"/>
      <c r="H7" s="429"/>
      <c r="I7" s="429"/>
      <c r="J7" s="429"/>
    </row>
    <row r="8" spans="1:11" ht="31.5" customHeight="1">
      <c r="A8" s="429" t="s">
        <v>244</v>
      </c>
      <c r="B8" s="429"/>
      <c r="D8" s="429" t="s">
        <v>475</v>
      </c>
      <c r="E8" s="429"/>
      <c r="F8" s="429"/>
      <c r="G8" s="429"/>
      <c r="H8" s="429"/>
      <c r="I8" s="429"/>
      <c r="J8" s="429"/>
    </row>
    <row r="9" spans="1:11" ht="31.5" customHeight="1">
      <c r="A9" s="428" t="s">
        <v>243</v>
      </c>
      <c r="B9" s="428"/>
      <c r="D9" s="428" t="s">
        <v>245</v>
      </c>
      <c r="E9" s="428"/>
      <c r="F9" s="428"/>
      <c r="G9" s="428"/>
      <c r="H9" s="428"/>
      <c r="I9" s="428"/>
      <c r="J9" s="428"/>
    </row>
    <row r="10" spans="1:11" ht="31.5" customHeight="1">
      <c r="A10" s="428" t="s">
        <v>247</v>
      </c>
      <c r="B10" s="428"/>
      <c r="D10" s="429" t="str">
        <f>'ngay thang'!B14</f>
        <v>Ngày 03 tháng 02 năm 2023
03 Feb 2023</v>
      </c>
      <c r="E10" s="428"/>
      <c r="F10" s="428"/>
      <c r="G10" s="428"/>
      <c r="H10" s="428"/>
      <c r="I10" s="428"/>
      <c r="J10" s="428"/>
    </row>
    <row r="12" spans="1:11" s="33" customFormat="1" ht="29.25" customHeight="1">
      <c r="A12" s="454" t="s">
        <v>209</v>
      </c>
      <c r="B12" s="454" t="s">
        <v>210</v>
      </c>
      <c r="C12" s="458" t="s">
        <v>201</v>
      </c>
      <c r="D12" s="454" t="s">
        <v>233</v>
      </c>
      <c r="E12" s="454" t="s">
        <v>211</v>
      </c>
      <c r="F12" s="454" t="s">
        <v>212</v>
      </c>
      <c r="G12" s="454" t="s">
        <v>213</v>
      </c>
      <c r="H12" s="456" t="s">
        <v>214</v>
      </c>
      <c r="I12" s="457"/>
      <c r="J12" s="456" t="s">
        <v>217</v>
      </c>
      <c r="K12" s="457"/>
    </row>
    <row r="13" spans="1:11" s="33" customFormat="1" ht="51">
      <c r="A13" s="455"/>
      <c r="B13" s="455"/>
      <c r="C13" s="459"/>
      <c r="D13" s="455"/>
      <c r="E13" s="455"/>
      <c r="F13" s="455"/>
      <c r="G13" s="455"/>
      <c r="H13" s="197" t="s">
        <v>215</v>
      </c>
      <c r="I13" s="197" t="s">
        <v>216</v>
      </c>
      <c r="J13" s="197" t="s">
        <v>218</v>
      </c>
      <c r="K13" s="197" t="s">
        <v>216</v>
      </c>
    </row>
    <row r="14" spans="1:11" s="33" customFormat="1" ht="25.5">
      <c r="A14" s="3" t="s">
        <v>72</v>
      </c>
      <c r="B14" s="4" t="s">
        <v>225</v>
      </c>
      <c r="C14" s="4" t="s">
        <v>73</v>
      </c>
      <c r="D14" s="189"/>
      <c r="E14" s="189"/>
      <c r="F14" s="190"/>
      <c r="G14" s="191"/>
      <c r="H14" s="4"/>
      <c r="I14" s="2"/>
      <c r="J14" s="5"/>
      <c r="K14" s="6"/>
    </row>
    <row r="15" spans="1:11" s="33" customFormat="1" ht="25.5">
      <c r="A15" s="3" t="s">
        <v>46</v>
      </c>
      <c r="B15" s="4" t="s">
        <v>226</v>
      </c>
      <c r="C15" s="4" t="s">
        <v>74</v>
      </c>
      <c r="D15" s="190"/>
      <c r="E15" s="190"/>
      <c r="F15" s="190"/>
      <c r="G15" s="191"/>
      <c r="H15" s="4"/>
      <c r="I15" s="2"/>
      <c r="J15" s="4"/>
      <c r="K15" s="2"/>
    </row>
    <row r="16" spans="1:11" s="33" customFormat="1" ht="25.5">
      <c r="A16" s="3" t="s">
        <v>75</v>
      </c>
      <c r="B16" s="4" t="s">
        <v>219</v>
      </c>
      <c r="C16" s="4" t="s">
        <v>76</v>
      </c>
      <c r="D16" s="190"/>
      <c r="E16" s="190"/>
      <c r="F16" s="190"/>
      <c r="G16" s="189"/>
      <c r="H16" s="4"/>
      <c r="I16" s="192"/>
      <c r="J16" s="4"/>
      <c r="K16" s="192"/>
    </row>
    <row r="17" spans="1:11" s="33" customFormat="1" ht="25.5">
      <c r="A17" s="3" t="s">
        <v>56</v>
      </c>
      <c r="B17" s="4" t="s">
        <v>220</v>
      </c>
      <c r="C17" s="4" t="s">
        <v>77</v>
      </c>
      <c r="D17" s="190"/>
      <c r="E17" s="190"/>
      <c r="F17" s="190"/>
      <c r="G17" s="191"/>
      <c r="H17" s="4"/>
      <c r="I17" s="2"/>
      <c r="J17" s="4"/>
      <c r="K17" s="2"/>
    </row>
    <row r="18" spans="1:11" s="33" customFormat="1" ht="25.5">
      <c r="A18" s="3" t="s">
        <v>78</v>
      </c>
      <c r="B18" s="4" t="s">
        <v>227</v>
      </c>
      <c r="C18" s="4" t="s">
        <v>79</v>
      </c>
      <c r="D18" s="190"/>
      <c r="E18" s="190"/>
      <c r="F18" s="190"/>
      <c r="G18" s="191"/>
      <c r="H18" s="4"/>
      <c r="I18" s="2"/>
      <c r="J18" s="4"/>
      <c r="K18" s="2"/>
    </row>
    <row r="19" spans="1:11" s="33" customFormat="1" ht="25.5">
      <c r="A19" s="3" t="s">
        <v>80</v>
      </c>
      <c r="B19" s="4" t="s">
        <v>221</v>
      </c>
      <c r="C19" s="4" t="s">
        <v>81</v>
      </c>
      <c r="D19" s="190"/>
      <c r="E19" s="190"/>
      <c r="F19" s="190"/>
      <c r="G19" s="191"/>
      <c r="H19" s="4"/>
      <c r="I19" s="2"/>
      <c r="J19" s="4"/>
      <c r="K19" s="2"/>
    </row>
    <row r="20" spans="1:11" s="33" customFormat="1" ht="25.5">
      <c r="A20" s="3" t="s">
        <v>46</v>
      </c>
      <c r="B20" s="4" t="s">
        <v>222</v>
      </c>
      <c r="C20" s="4" t="s">
        <v>82</v>
      </c>
      <c r="D20" s="190"/>
      <c r="E20" s="190"/>
      <c r="F20" s="190"/>
      <c r="G20" s="191"/>
      <c r="H20" s="4"/>
      <c r="I20" s="2"/>
      <c r="J20" s="4"/>
      <c r="K20" s="2"/>
    </row>
    <row r="21" spans="1:11" s="33" customFormat="1" ht="25.5">
      <c r="A21" s="3" t="s">
        <v>83</v>
      </c>
      <c r="B21" s="4" t="s">
        <v>223</v>
      </c>
      <c r="C21" s="4" t="s">
        <v>84</v>
      </c>
      <c r="D21" s="190"/>
      <c r="E21" s="190"/>
      <c r="F21" s="190"/>
      <c r="G21" s="191"/>
      <c r="H21" s="4"/>
      <c r="I21" s="2"/>
      <c r="J21" s="4"/>
      <c r="K21" s="2"/>
    </row>
    <row r="22" spans="1:11" s="33" customFormat="1" ht="25.5">
      <c r="A22" s="3" t="s">
        <v>56</v>
      </c>
      <c r="B22" s="4" t="s">
        <v>224</v>
      </c>
      <c r="C22" s="4" t="s">
        <v>85</v>
      </c>
      <c r="D22" s="190"/>
      <c r="E22" s="190"/>
      <c r="F22" s="190"/>
      <c r="G22" s="191"/>
      <c r="H22" s="4"/>
      <c r="I22" s="2"/>
      <c r="J22" s="4"/>
      <c r="K22" s="2"/>
    </row>
    <row r="23" spans="1:11" s="33" customFormat="1" ht="38.25">
      <c r="A23" s="3" t="s">
        <v>86</v>
      </c>
      <c r="B23" s="4" t="s">
        <v>228</v>
      </c>
      <c r="C23" s="4" t="s">
        <v>87</v>
      </c>
      <c r="D23" s="190"/>
      <c r="E23" s="190"/>
      <c r="F23" s="190"/>
      <c r="G23" s="191"/>
      <c r="H23" s="4"/>
      <c r="I23" s="2"/>
      <c r="J23" s="4"/>
      <c r="K23" s="2"/>
    </row>
    <row r="24" spans="1:11" s="33" customFormat="1" ht="12.75">
      <c r="A24" s="193"/>
      <c r="B24" s="194"/>
      <c r="C24" s="194"/>
      <c r="D24" s="190"/>
      <c r="E24" s="190"/>
      <c r="F24" s="190"/>
      <c r="G24" s="191"/>
      <c r="H24" s="4"/>
      <c r="I24" s="2"/>
      <c r="J24" s="5"/>
      <c r="K24" s="6"/>
    </row>
    <row r="25" spans="1:11" s="33" customFormat="1" ht="12.75">
      <c r="A25" s="195"/>
    </row>
    <row r="26" spans="1:11" s="33" customFormat="1" ht="12.75">
      <c r="A26" s="34" t="s">
        <v>176</v>
      </c>
      <c r="B26" s="1"/>
      <c r="C26" s="35"/>
      <c r="I26" s="36" t="s">
        <v>177</v>
      </c>
    </row>
    <row r="27" spans="1:11" s="33" customFormat="1" ht="12.75">
      <c r="A27" s="37" t="s">
        <v>178</v>
      </c>
      <c r="B27" s="1"/>
      <c r="C27" s="35"/>
      <c r="I27" s="38" t="s">
        <v>179</v>
      </c>
    </row>
    <row r="28" spans="1:11">
      <c r="A28" s="1"/>
      <c r="B28" s="1"/>
      <c r="C28" s="35"/>
      <c r="I28" s="35"/>
    </row>
    <row r="29" spans="1:11">
      <c r="A29" s="1"/>
      <c r="B29" s="1"/>
      <c r="C29" s="35"/>
      <c r="I29" s="35"/>
    </row>
    <row r="30" spans="1:11">
      <c r="A30" s="1"/>
      <c r="B30" s="1"/>
      <c r="C30" s="35"/>
      <c r="I30" s="35"/>
    </row>
    <row r="31" spans="1:11">
      <c r="A31" s="1"/>
      <c r="B31" s="1"/>
      <c r="C31" s="35"/>
      <c r="I31" s="35"/>
    </row>
    <row r="32" spans="1:11">
      <c r="A32" s="1"/>
      <c r="B32" s="1"/>
      <c r="C32" s="35"/>
      <c r="I32" s="35"/>
    </row>
    <row r="33" spans="1:11">
      <c r="A33" s="1"/>
      <c r="B33" s="1"/>
      <c r="C33" s="35"/>
      <c r="I33" s="35"/>
    </row>
    <row r="34" spans="1:11">
      <c r="A34" s="1"/>
      <c r="B34" s="1"/>
      <c r="C34" s="35"/>
      <c r="I34" s="35"/>
    </row>
    <row r="35" spans="1:11">
      <c r="A35" s="27"/>
      <c r="B35" s="27"/>
      <c r="C35" s="28"/>
      <c r="D35" s="196"/>
      <c r="I35" s="28"/>
      <c r="J35" s="196"/>
      <c r="K35" s="196"/>
    </row>
    <row r="36" spans="1:11">
      <c r="A36" s="24" t="s">
        <v>238</v>
      </c>
      <c r="B36" s="1"/>
      <c r="C36" s="35"/>
      <c r="I36" s="26" t="s">
        <v>476</v>
      </c>
    </row>
    <row r="37" spans="1:11">
      <c r="A37" s="24" t="s">
        <v>631</v>
      </c>
      <c r="B37" s="1"/>
      <c r="C37" s="35"/>
      <c r="I37" s="26"/>
    </row>
    <row r="38" spans="1:11">
      <c r="A38" s="1" t="s">
        <v>239</v>
      </c>
      <c r="B38" s="1"/>
      <c r="C38" s="35"/>
      <c r="I38" s="25"/>
    </row>
    <row r="39" spans="1:11">
      <c r="A39" s="30"/>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D20" sqref="D20"/>
    </sheetView>
  </sheetViews>
  <sheetFormatPr defaultColWidth="9.140625" defaultRowHeight="14.25"/>
  <cols>
    <col min="1" max="1" width="4.85546875" style="188" customWidth="1"/>
    <col min="2" max="2" width="61.85546875" style="181" customWidth="1"/>
    <col min="3" max="3" width="33.5703125" style="181" customWidth="1"/>
    <col min="4" max="4" width="41.42578125" style="181" customWidth="1"/>
    <col min="5" max="16384" width="9.140625" style="181"/>
  </cols>
  <sheetData>
    <row r="1" spans="1:4" ht="27.75" customHeight="1">
      <c r="A1" s="467" t="s">
        <v>539</v>
      </c>
      <c r="B1" s="467"/>
      <c r="C1" s="467"/>
      <c r="D1" s="467"/>
    </row>
    <row r="2" spans="1:4" ht="28.5" customHeight="1">
      <c r="A2" s="468" t="s">
        <v>598</v>
      </c>
      <c r="B2" s="468"/>
      <c r="C2" s="468"/>
      <c r="D2" s="468"/>
    </row>
    <row r="3" spans="1:4" ht="15" customHeight="1">
      <c r="A3" s="469" t="s">
        <v>480</v>
      </c>
      <c r="B3" s="469"/>
      <c r="C3" s="469"/>
      <c r="D3" s="469"/>
    </row>
    <row r="4" spans="1:4">
      <c r="A4" s="469"/>
      <c r="B4" s="469"/>
      <c r="C4" s="469"/>
      <c r="D4" s="469"/>
    </row>
    <row r="5" spans="1:4">
      <c r="A5" s="470" t="str">
        <f>'ngay thang'!B10</f>
        <v>Tháng 1 năm 2023/Jan 2023</v>
      </c>
      <c r="B5" s="471"/>
      <c r="C5" s="471"/>
      <c r="D5" s="471"/>
    </row>
    <row r="6" spans="1:4">
      <c r="A6" s="17"/>
      <c r="B6" s="17"/>
      <c r="C6" s="17"/>
      <c r="D6" s="17"/>
    </row>
    <row r="7" spans="1:4" ht="28.5" customHeight="1">
      <c r="A7" s="466" t="s">
        <v>244</v>
      </c>
      <c r="B7" s="466"/>
      <c r="C7" s="466" t="s">
        <v>475</v>
      </c>
      <c r="D7" s="466"/>
    </row>
    <row r="8" spans="1:4" ht="29.25" customHeight="1">
      <c r="A8" s="465" t="s">
        <v>243</v>
      </c>
      <c r="B8" s="465"/>
      <c r="C8" s="466" t="s">
        <v>630</v>
      </c>
      <c r="D8" s="465"/>
    </row>
    <row r="9" spans="1:4" ht="31.5" customHeight="1">
      <c r="A9" s="466" t="s">
        <v>246</v>
      </c>
      <c r="B9" s="466"/>
      <c r="C9" s="466" t="s">
        <v>627</v>
      </c>
      <c r="D9" s="466"/>
    </row>
    <row r="10" spans="1:4" ht="27" customHeight="1">
      <c r="A10" s="465" t="s">
        <v>247</v>
      </c>
      <c r="B10" s="465"/>
      <c r="C10" s="466" t="str">
        <f>'ngay thang'!B14</f>
        <v>Ngày 03 tháng 02 năm 2023
03 Feb 2023</v>
      </c>
      <c r="D10" s="466"/>
    </row>
    <row r="11" spans="1:4" ht="16.5" customHeight="1">
      <c r="A11" s="18"/>
      <c r="B11" s="18"/>
      <c r="C11" s="18"/>
      <c r="D11" s="18"/>
    </row>
    <row r="12" spans="1:4">
      <c r="A12" s="460" t="s">
        <v>481</v>
      </c>
      <c r="B12" s="460"/>
      <c r="C12" s="460"/>
      <c r="D12" s="460"/>
    </row>
    <row r="13" spans="1:4" s="176" customFormat="1" ht="15.75" customHeight="1">
      <c r="A13" s="461" t="s">
        <v>209</v>
      </c>
      <c r="B13" s="461" t="s">
        <v>482</v>
      </c>
      <c r="C13" s="463" t="s">
        <v>483</v>
      </c>
      <c r="D13" s="463"/>
    </row>
    <row r="14" spans="1:4" s="176" customFormat="1" ht="21" customHeight="1">
      <c r="A14" s="462"/>
      <c r="B14" s="462"/>
      <c r="C14" s="187" t="s">
        <v>484</v>
      </c>
      <c r="D14" s="187" t="s">
        <v>485</v>
      </c>
    </row>
    <row r="15" spans="1:4" s="176" customFormat="1" ht="12.75">
      <c r="A15" s="10" t="s">
        <v>46</v>
      </c>
      <c r="B15" s="11" t="s">
        <v>486</v>
      </c>
      <c r="C15" s="171"/>
      <c r="D15" s="171"/>
    </row>
    <row r="16" spans="1:4" s="176" customFormat="1" ht="12.75">
      <c r="A16" s="10" t="s">
        <v>487</v>
      </c>
      <c r="B16" s="11" t="s">
        <v>488</v>
      </c>
      <c r="C16" s="172"/>
      <c r="D16" s="172"/>
    </row>
    <row r="17" spans="1:4" s="176" customFormat="1" ht="12.75">
      <c r="A17" s="10" t="s">
        <v>489</v>
      </c>
      <c r="B17" s="11" t="s">
        <v>490</v>
      </c>
      <c r="C17" s="172"/>
      <c r="D17" s="172"/>
    </row>
    <row r="18" spans="1:4" s="176" customFormat="1" ht="12.75">
      <c r="A18" s="10" t="s">
        <v>56</v>
      </c>
      <c r="B18" s="11" t="s">
        <v>491</v>
      </c>
      <c r="C18" s="172"/>
      <c r="D18" s="172"/>
    </row>
    <row r="19" spans="1:4" s="176" customFormat="1" ht="12.75">
      <c r="A19" s="10" t="s">
        <v>487</v>
      </c>
      <c r="B19" s="11" t="s">
        <v>488</v>
      </c>
      <c r="C19" s="172"/>
      <c r="D19" s="172"/>
    </row>
    <row r="20" spans="1:4" s="176" customFormat="1" ht="12.75">
      <c r="A20" s="10" t="s">
        <v>489</v>
      </c>
      <c r="B20" s="11" t="s">
        <v>490</v>
      </c>
      <c r="C20" s="172"/>
      <c r="D20" s="172"/>
    </row>
    <row r="21" spans="1:4" s="176" customFormat="1" ht="12.75">
      <c r="A21" s="10" t="s">
        <v>133</v>
      </c>
      <c r="B21" s="11" t="s">
        <v>492</v>
      </c>
      <c r="C21" s="172"/>
      <c r="D21" s="172"/>
    </row>
    <row r="22" spans="1:4" s="176" customFormat="1" ht="12.75">
      <c r="A22" s="10" t="s">
        <v>487</v>
      </c>
      <c r="B22" s="11" t="s">
        <v>488</v>
      </c>
      <c r="C22" s="172"/>
      <c r="D22" s="172"/>
    </row>
    <row r="23" spans="1:4" s="176" customFormat="1" ht="12.75">
      <c r="A23" s="10" t="s">
        <v>489</v>
      </c>
      <c r="B23" s="11" t="s">
        <v>490</v>
      </c>
      <c r="C23" s="172"/>
      <c r="D23" s="172"/>
    </row>
    <row r="24" spans="1:4" s="176" customFormat="1" ht="12.75">
      <c r="A24" s="10" t="s">
        <v>135</v>
      </c>
      <c r="B24" s="11" t="s">
        <v>493</v>
      </c>
      <c r="C24" s="172"/>
      <c r="D24" s="172"/>
    </row>
    <row r="25" spans="1:4" s="176" customFormat="1" ht="12.75">
      <c r="A25" s="173">
        <v>1</v>
      </c>
      <c r="B25" s="174" t="s">
        <v>488</v>
      </c>
      <c r="C25" s="172"/>
      <c r="D25" s="172"/>
    </row>
    <row r="26" spans="1:4" s="176" customFormat="1" ht="12.75">
      <c r="A26" s="173">
        <v>2</v>
      </c>
      <c r="B26" s="174" t="s">
        <v>490</v>
      </c>
      <c r="C26" s="172"/>
      <c r="D26" s="172"/>
    </row>
    <row r="27" spans="1:4" s="176" customFormat="1" ht="12.75">
      <c r="A27" s="464" t="s">
        <v>494</v>
      </c>
      <c r="B27" s="464"/>
      <c r="C27" s="464"/>
      <c r="D27" s="464"/>
    </row>
    <row r="28" spans="1:4" s="176" customFormat="1" ht="12.75">
      <c r="A28" s="175"/>
    </row>
    <row r="29" spans="1:4" s="176" customFormat="1" ht="12.75">
      <c r="A29" s="177" t="s">
        <v>176</v>
      </c>
      <c r="B29" s="59"/>
      <c r="D29" s="178" t="s">
        <v>177</v>
      </c>
    </row>
    <row r="30" spans="1:4" s="176" customFormat="1" ht="12.75">
      <c r="A30" s="179" t="s">
        <v>178</v>
      </c>
      <c r="B30" s="59"/>
      <c r="D30" s="180" t="s">
        <v>179</v>
      </c>
    </row>
    <row r="31" spans="1:4">
      <c r="A31" s="59"/>
      <c r="B31" s="59"/>
      <c r="D31" s="182"/>
    </row>
    <row r="32" spans="1:4">
      <c r="A32" s="59"/>
      <c r="B32" s="59"/>
      <c r="D32" s="182"/>
    </row>
    <row r="33" spans="1:4">
      <c r="A33" s="59"/>
      <c r="B33" s="59"/>
      <c r="D33" s="182"/>
    </row>
    <row r="34" spans="1:4">
      <c r="A34" s="59"/>
      <c r="B34" s="59"/>
      <c r="D34" s="182"/>
    </row>
    <row r="35" spans="1:4">
      <c r="A35" s="59"/>
      <c r="B35" s="59"/>
      <c r="D35" s="182"/>
    </row>
    <row r="36" spans="1:4">
      <c r="A36" s="59"/>
      <c r="B36" s="59"/>
      <c r="D36" s="182"/>
    </row>
    <row r="37" spans="1:4">
      <c r="A37" s="88"/>
      <c r="B37" s="88"/>
      <c r="C37" s="183"/>
      <c r="D37" s="184"/>
    </row>
    <row r="38" spans="1:4" s="183" customFormat="1">
      <c r="A38" s="185" t="s">
        <v>238</v>
      </c>
      <c r="B38" s="186"/>
      <c r="C38" s="130"/>
      <c r="D38" s="127" t="s">
        <v>495</v>
      </c>
    </row>
    <row r="39" spans="1:4">
      <c r="A39" s="12" t="s">
        <v>631</v>
      </c>
      <c r="B39" s="59"/>
      <c r="C39" s="129"/>
      <c r="D39" s="129"/>
    </row>
    <row r="40" spans="1:4">
      <c r="A40" s="59" t="s">
        <v>239</v>
      </c>
      <c r="B40" s="59"/>
    </row>
    <row r="41" spans="1:4">
      <c r="A41" s="181"/>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G8"/>
    </sheetView>
  </sheetViews>
  <sheetFormatPr defaultColWidth="9.140625" defaultRowHeight="12.75"/>
  <cols>
    <col min="1" max="1" width="6.85546875" style="166" customWidth="1"/>
    <col min="2" max="2" width="48.28515625" style="59" customWidth="1"/>
    <col min="3" max="3" width="12.28515625" style="73" customWidth="1"/>
    <col min="4" max="4" width="15.42578125" style="73" customWidth="1"/>
    <col min="5" max="5" width="15.7109375" style="73" customWidth="1"/>
    <col min="6" max="6" width="20.42578125" style="73" customWidth="1"/>
    <col min="7" max="7" width="24.28515625" style="59" customWidth="1"/>
    <col min="8" max="8" width="19.140625" style="152" bestFit="1" customWidth="1"/>
    <col min="9" max="9" width="9.140625" style="59"/>
    <col min="10" max="10" width="12.85546875" style="59" bestFit="1" customWidth="1"/>
    <col min="11" max="11" width="5.42578125" style="59" bestFit="1" customWidth="1"/>
    <col min="12" max="12" width="9.140625" style="59" customWidth="1"/>
    <col min="13" max="13" width="24.5703125" style="59" bestFit="1" customWidth="1"/>
    <col min="14" max="16384" width="9.140625" style="59"/>
  </cols>
  <sheetData>
    <row r="1" spans="1:13" ht="33.75" customHeight="1">
      <c r="A1" s="481" t="s">
        <v>539</v>
      </c>
      <c r="B1" s="481"/>
      <c r="C1" s="481"/>
      <c r="D1" s="481"/>
      <c r="E1" s="481"/>
      <c r="F1" s="481"/>
      <c r="G1" s="481"/>
    </row>
    <row r="2" spans="1:13" ht="34.5" customHeight="1">
      <c r="A2" s="482" t="s">
        <v>599</v>
      </c>
      <c r="B2" s="482"/>
      <c r="C2" s="482"/>
      <c r="D2" s="482"/>
      <c r="E2" s="482"/>
      <c r="F2" s="482"/>
      <c r="G2" s="482"/>
    </row>
    <row r="3" spans="1:13" ht="39.75" customHeight="1">
      <c r="A3" s="469" t="s">
        <v>496</v>
      </c>
      <c r="B3" s="469"/>
      <c r="C3" s="469"/>
      <c r="D3" s="469"/>
      <c r="E3" s="469"/>
      <c r="F3" s="469"/>
      <c r="G3" s="469"/>
    </row>
    <row r="4" spans="1:13">
      <c r="A4" s="470" t="str">
        <f>'BC Han muc nuoc ngoai'!A5:D5</f>
        <v>Tháng 1 năm 2023/Jan 2023</v>
      </c>
      <c r="B4" s="471"/>
      <c r="C4" s="471"/>
      <c r="D4" s="471"/>
      <c r="E4" s="471"/>
      <c r="F4" s="471"/>
      <c r="G4" s="471"/>
    </row>
    <row r="5" spans="1:13">
      <c r="A5" s="17"/>
      <c r="B5" s="17"/>
      <c r="C5" s="17"/>
      <c r="D5" s="17"/>
      <c r="E5" s="17"/>
      <c r="F5" s="17"/>
      <c r="G5" s="17"/>
    </row>
    <row r="6" spans="1:13" s="134" customFormat="1" ht="28.5" customHeight="1">
      <c r="A6" s="477" t="s">
        <v>624</v>
      </c>
      <c r="B6" s="477"/>
      <c r="C6" s="479" t="s">
        <v>475</v>
      </c>
      <c r="D6" s="479"/>
      <c r="E6" s="479"/>
      <c r="F6" s="479"/>
      <c r="G6" s="479"/>
      <c r="H6" s="153"/>
    </row>
    <row r="7" spans="1:13" s="134" customFormat="1" ht="28.5" customHeight="1">
      <c r="A7" s="477" t="s">
        <v>243</v>
      </c>
      <c r="B7" s="477"/>
      <c r="C7" s="478" t="s">
        <v>632</v>
      </c>
      <c r="D7" s="478"/>
      <c r="E7" s="478"/>
      <c r="F7" s="478"/>
      <c r="G7" s="478"/>
      <c r="H7" s="153"/>
    </row>
    <row r="8" spans="1:13" s="134" customFormat="1" ht="28.5" customHeight="1">
      <c r="A8" s="477" t="s">
        <v>626</v>
      </c>
      <c r="B8" s="477"/>
      <c r="C8" s="479" t="s">
        <v>627</v>
      </c>
      <c r="D8" s="479"/>
      <c r="E8" s="479"/>
      <c r="F8" s="479"/>
      <c r="G8" s="479"/>
      <c r="H8" s="153"/>
    </row>
    <row r="9" spans="1:13" s="134" customFormat="1" ht="24.75" customHeight="1">
      <c r="A9" s="477" t="s">
        <v>247</v>
      </c>
      <c r="B9" s="477"/>
      <c r="C9" s="480" t="str">
        <f>'BC Han muc nuoc ngoai'!C10:D10</f>
        <v>Ngày 03 tháng 02 năm 2023
03 Feb 2023</v>
      </c>
      <c r="D9" s="480"/>
      <c r="E9" s="480"/>
      <c r="F9" s="133"/>
      <c r="G9" s="154"/>
      <c r="H9" s="153"/>
    </row>
    <row r="10" spans="1:13" s="134" customFormat="1" ht="9" customHeight="1">
      <c r="A10" s="18"/>
      <c r="B10" s="18"/>
      <c r="C10" s="13"/>
      <c r="D10" s="133"/>
      <c r="E10" s="133"/>
      <c r="F10" s="133"/>
      <c r="G10" s="154"/>
      <c r="H10" s="153"/>
    </row>
    <row r="11" spans="1:13" ht="10.15" customHeight="1">
      <c r="A11" s="71"/>
      <c r="B11" s="71"/>
      <c r="C11" s="71"/>
      <c r="D11" s="71"/>
      <c r="E11" s="71"/>
      <c r="F11" s="71"/>
      <c r="G11" s="71"/>
    </row>
    <row r="12" spans="1:13" ht="18" customHeight="1">
      <c r="A12" s="155" t="s">
        <v>497</v>
      </c>
      <c r="B12" s="155"/>
      <c r="C12" s="155"/>
      <c r="D12" s="155"/>
      <c r="E12" s="155"/>
      <c r="F12" s="155"/>
      <c r="G12" s="156"/>
    </row>
    <row r="13" spans="1:13" ht="30.75" customHeight="1">
      <c r="A13" s="473" t="s">
        <v>498</v>
      </c>
      <c r="B13" s="473" t="s">
        <v>250</v>
      </c>
      <c r="C13" s="475" t="s">
        <v>305</v>
      </c>
      <c r="D13" s="476"/>
      <c r="E13" s="475" t="s">
        <v>499</v>
      </c>
      <c r="F13" s="476"/>
      <c r="G13" s="473" t="s">
        <v>500</v>
      </c>
      <c r="M13" s="157"/>
    </row>
    <row r="14" spans="1:13" ht="28.5" customHeight="1">
      <c r="A14" s="474"/>
      <c r="B14" s="474"/>
      <c r="C14" s="137" t="s">
        <v>484</v>
      </c>
      <c r="D14" s="137" t="s">
        <v>501</v>
      </c>
      <c r="E14" s="137" t="s">
        <v>484</v>
      </c>
      <c r="F14" s="137" t="s">
        <v>501</v>
      </c>
      <c r="G14" s="474"/>
      <c r="M14" s="157"/>
    </row>
    <row r="15" spans="1:13" s="93" customFormat="1" ht="25.5">
      <c r="A15" s="141" t="s">
        <v>89</v>
      </c>
      <c r="B15" s="14" t="s">
        <v>502</v>
      </c>
      <c r="C15" s="158"/>
      <c r="D15" s="158"/>
      <c r="E15" s="158"/>
      <c r="F15" s="158"/>
      <c r="G15" s="159"/>
      <c r="H15" s="160"/>
    </row>
    <row r="16" spans="1:13" s="93" customFormat="1" ht="25.5">
      <c r="A16" s="141"/>
      <c r="B16" s="14" t="s">
        <v>503</v>
      </c>
      <c r="C16" s="158"/>
      <c r="D16" s="158"/>
      <c r="E16" s="158"/>
      <c r="F16" s="158"/>
      <c r="G16" s="159"/>
      <c r="H16" s="160"/>
    </row>
    <row r="17" spans="1:13" s="93" customFormat="1" ht="25.5">
      <c r="A17" s="141"/>
      <c r="B17" s="14" t="s">
        <v>504</v>
      </c>
      <c r="C17" s="158"/>
      <c r="D17" s="158"/>
      <c r="E17" s="158"/>
      <c r="F17" s="158"/>
      <c r="G17" s="159"/>
      <c r="H17" s="160"/>
    </row>
    <row r="18" spans="1:13" s="93" customFormat="1" ht="25.5">
      <c r="A18" s="141"/>
      <c r="B18" s="14" t="s">
        <v>397</v>
      </c>
      <c r="C18" s="158"/>
      <c r="D18" s="158"/>
      <c r="E18" s="158"/>
      <c r="F18" s="158"/>
      <c r="G18" s="159"/>
      <c r="H18" s="160"/>
    </row>
    <row r="19" spans="1:13" s="93" customFormat="1" ht="25.5">
      <c r="A19" s="141" t="s">
        <v>93</v>
      </c>
      <c r="B19" s="14" t="s">
        <v>398</v>
      </c>
      <c r="C19" s="158"/>
      <c r="D19" s="158"/>
      <c r="E19" s="158"/>
      <c r="F19" s="158"/>
      <c r="G19" s="159"/>
      <c r="H19" s="160"/>
    </row>
    <row r="20" spans="1:13" s="93" customFormat="1" ht="25.5">
      <c r="A20" s="141" t="s">
        <v>97</v>
      </c>
      <c r="B20" s="14" t="s">
        <v>505</v>
      </c>
      <c r="C20" s="158"/>
      <c r="D20" s="158"/>
      <c r="E20" s="158"/>
      <c r="F20" s="158"/>
      <c r="G20" s="159"/>
      <c r="H20" s="160"/>
    </row>
    <row r="21" spans="1:13" s="93" customFormat="1" ht="25.5">
      <c r="A21" s="141" t="s">
        <v>99</v>
      </c>
      <c r="B21" s="14" t="s">
        <v>403</v>
      </c>
      <c r="C21" s="158"/>
      <c r="D21" s="158"/>
      <c r="E21" s="158"/>
      <c r="F21" s="158"/>
      <c r="G21" s="159"/>
      <c r="H21" s="160"/>
    </row>
    <row r="22" spans="1:13" s="93" customFormat="1" ht="38.25">
      <c r="A22" s="141" t="s">
        <v>101</v>
      </c>
      <c r="B22" s="14" t="s">
        <v>506</v>
      </c>
      <c r="C22" s="158"/>
      <c r="D22" s="158"/>
      <c r="E22" s="158"/>
      <c r="F22" s="158"/>
      <c r="G22" s="159"/>
      <c r="H22" s="160"/>
    </row>
    <row r="23" spans="1:13" s="93" customFormat="1" ht="25.5">
      <c r="A23" s="141" t="s">
        <v>103</v>
      </c>
      <c r="B23" s="14" t="s">
        <v>405</v>
      </c>
      <c r="C23" s="158"/>
      <c r="D23" s="158"/>
      <c r="E23" s="158"/>
      <c r="F23" s="158"/>
      <c r="G23" s="159"/>
      <c r="H23" s="160"/>
    </row>
    <row r="24" spans="1:13" s="93" customFormat="1" ht="25.5">
      <c r="A24" s="141" t="s">
        <v>105</v>
      </c>
      <c r="B24" s="14" t="s">
        <v>406</v>
      </c>
      <c r="C24" s="158"/>
      <c r="D24" s="158"/>
      <c r="E24" s="158"/>
      <c r="F24" s="158"/>
      <c r="G24" s="159"/>
      <c r="H24" s="160"/>
    </row>
    <row r="25" spans="1:13" s="93" customFormat="1" ht="25.5">
      <c r="A25" s="141" t="s">
        <v>107</v>
      </c>
      <c r="B25" s="14" t="s">
        <v>507</v>
      </c>
      <c r="C25" s="97"/>
      <c r="D25" s="97"/>
      <c r="E25" s="97"/>
      <c r="F25" s="97"/>
      <c r="G25" s="161"/>
      <c r="H25" s="160"/>
    </row>
    <row r="26" spans="1:13" ht="30.75" customHeight="1">
      <c r="A26" s="473" t="s">
        <v>498</v>
      </c>
      <c r="B26" s="473" t="s">
        <v>252</v>
      </c>
      <c r="C26" s="475" t="s">
        <v>305</v>
      </c>
      <c r="D26" s="476"/>
      <c r="E26" s="475" t="s">
        <v>499</v>
      </c>
      <c r="F26" s="476"/>
      <c r="G26" s="473" t="s">
        <v>500</v>
      </c>
      <c r="M26" s="157"/>
    </row>
    <row r="27" spans="1:13" ht="28.5" customHeight="1">
      <c r="A27" s="474"/>
      <c r="B27" s="474"/>
      <c r="C27" s="137" t="s">
        <v>484</v>
      </c>
      <c r="D27" s="137" t="s">
        <v>501</v>
      </c>
      <c r="E27" s="137" t="s">
        <v>484</v>
      </c>
      <c r="F27" s="137" t="s">
        <v>501</v>
      </c>
      <c r="G27" s="474"/>
      <c r="M27" s="157"/>
    </row>
    <row r="28" spans="1:13" s="93" customFormat="1" ht="38.25">
      <c r="A28" s="141" t="s">
        <v>110</v>
      </c>
      <c r="B28" s="14" t="s">
        <v>508</v>
      </c>
      <c r="C28" s="97"/>
      <c r="D28" s="97"/>
      <c r="E28" s="97"/>
      <c r="F28" s="97"/>
      <c r="G28" s="159"/>
      <c r="H28" s="160"/>
    </row>
    <row r="29" spans="1:13" s="93" customFormat="1" ht="25.5">
      <c r="A29" s="141" t="s">
        <v>112</v>
      </c>
      <c r="B29" s="14" t="s">
        <v>409</v>
      </c>
      <c r="C29" s="158"/>
      <c r="D29" s="158"/>
      <c r="E29" s="158"/>
      <c r="F29" s="158"/>
      <c r="G29" s="159"/>
      <c r="H29" s="160"/>
    </row>
    <row r="30" spans="1:13" s="93" customFormat="1" ht="25.5">
      <c r="A30" s="141" t="s">
        <v>114</v>
      </c>
      <c r="B30" s="14" t="s">
        <v>417</v>
      </c>
      <c r="C30" s="97"/>
      <c r="D30" s="97"/>
      <c r="E30" s="97"/>
      <c r="F30" s="97"/>
      <c r="G30" s="161"/>
      <c r="H30" s="160"/>
    </row>
    <row r="31" spans="1:13" s="93" customFormat="1" ht="14.25">
      <c r="A31" s="472" t="s">
        <v>494</v>
      </c>
      <c r="B31" s="472"/>
      <c r="C31" s="472"/>
      <c r="D31" s="472"/>
      <c r="E31" s="472"/>
      <c r="F31" s="472"/>
      <c r="G31" s="472"/>
      <c r="H31" s="160"/>
    </row>
    <row r="32" spans="1:13" s="93" customFormat="1" ht="14.25">
      <c r="A32" s="162"/>
      <c r="B32" s="163"/>
      <c r="C32" s="164"/>
      <c r="D32" s="164"/>
      <c r="E32" s="164"/>
      <c r="F32" s="164"/>
      <c r="G32" s="165"/>
      <c r="H32" s="160"/>
    </row>
    <row r="33" spans="1:13" s="152" customFormat="1" ht="11.25" customHeight="1">
      <c r="A33" s="166"/>
      <c r="B33" s="59"/>
      <c r="C33" s="73"/>
      <c r="D33" s="73"/>
      <c r="E33" s="73"/>
      <c r="F33" s="73"/>
      <c r="G33" s="59"/>
      <c r="I33" s="59"/>
      <c r="J33" s="59"/>
      <c r="K33" s="59"/>
      <c r="L33" s="59"/>
      <c r="M33" s="59"/>
    </row>
    <row r="34" spans="1:13" s="152" customFormat="1" ht="5.25" customHeight="1">
      <c r="A34" s="59"/>
      <c r="B34" s="167"/>
      <c r="C34" s="59"/>
      <c r="D34" s="59"/>
      <c r="E34" s="59"/>
      <c r="F34" s="59"/>
      <c r="G34" s="59"/>
      <c r="I34" s="59"/>
      <c r="J34" s="59"/>
      <c r="K34" s="59"/>
      <c r="L34" s="59"/>
      <c r="M34" s="59"/>
    </row>
    <row r="35" spans="1:13" s="152" customFormat="1" ht="12.75" customHeight="1">
      <c r="A35" s="120" t="s">
        <v>176</v>
      </c>
      <c r="B35" s="120"/>
      <c r="C35" s="145"/>
      <c r="D35" s="145"/>
      <c r="E35" s="145" t="s">
        <v>177</v>
      </c>
      <c r="F35" s="145"/>
      <c r="G35" s="145"/>
      <c r="I35" s="59"/>
      <c r="J35" s="59"/>
      <c r="K35" s="59"/>
      <c r="L35" s="59"/>
      <c r="M35" s="59"/>
    </row>
    <row r="36" spans="1:13" s="152" customFormat="1">
      <c r="A36" s="45" t="s">
        <v>178</v>
      </c>
      <c r="B36" s="45"/>
      <c r="C36" s="146"/>
      <c r="D36" s="146"/>
      <c r="E36" s="146" t="s">
        <v>179</v>
      </c>
      <c r="F36" s="145"/>
      <c r="G36" s="145"/>
      <c r="I36" s="59"/>
      <c r="J36" s="59"/>
      <c r="K36" s="59"/>
      <c r="L36" s="59"/>
      <c r="M36" s="59"/>
    </row>
    <row r="37" spans="1:13" s="152" customFormat="1">
      <c r="A37" s="121"/>
      <c r="B37" s="121"/>
      <c r="C37" s="122"/>
      <c r="D37" s="122"/>
      <c r="E37" s="122"/>
      <c r="F37" s="122"/>
      <c r="G37" s="71"/>
      <c r="I37" s="59"/>
      <c r="J37" s="59"/>
      <c r="K37" s="59"/>
      <c r="L37" s="59"/>
      <c r="M37" s="59"/>
    </row>
    <row r="38" spans="1:13" s="152" customFormat="1">
      <c r="A38" s="121"/>
      <c r="B38" s="121"/>
      <c r="C38" s="122"/>
      <c r="D38" s="122"/>
      <c r="E38" s="122"/>
      <c r="F38" s="122"/>
      <c r="G38" s="71"/>
      <c r="I38" s="59"/>
      <c r="J38" s="59"/>
      <c r="K38" s="59"/>
      <c r="L38" s="59"/>
      <c r="M38" s="59"/>
    </row>
    <row r="39" spans="1:13" s="152" customFormat="1">
      <c r="A39" s="121"/>
      <c r="B39" s="121"/>
      <c r="C39" s="122"/>
      <c r="D39" s="122"/>
      <c r="E39" s="122"/>
      <c r="F39" s="122"/>
      <c r="G39" s="71"/>
      <c r="I39" s="59"/>
      <c r="J39" s="59"/>
      <c r="K39" s="59"/>
      <c r="L39" s="59"/>
      <c r="M39" s="59"/>
    </row>
    <row r="40" spans="1:13" s="152" customFormat="1">
      <c r="A40" s="121"/>
      <c r="B40" s="121"/>
      <c r="C40" s="122"/>
      <c r="D40" s="122"/>
      <c r="E40" s="122"/>
      <c r="F40" s="122"/>
      <c r="G40" s="71"/>
      <c r="I40" s="59"/>
      <c r="J40" s="59"/>
      <c r="K40" s="59"/>
      <c r="L40" s="59"/>
      <c r="M40" s="59"/>
    </row>
    <row r="41" spans="1:13" s="152" customFormat="1" ht="65.25" customHeight="1">
      <c r="A41" s="123"/>
      <c r="B41" s="123"/>
      <c r="C41" s="148"/>
      <c r="D41" s="148"/>
      <c r="E41" s="148"/>
      <c r="F41" s="148"/>
      <c r="G41" s="124"/>
      <c r="I41" s="59"/>
      <c r="J41" s="59"/>
      <c r="K41" s="59"/>
      <c r="L41" s="59"/>
      <c r="M41" s="59"/>
    </row>
    <row r="42" spans="1:13" s="169" customFormat="1">
      <c r="A42" s="47" t="s">
        <v>509</v>
      </c>
      <c r="B42" s="47"/>
      <c r="C42" s="47"/>
      <c r="D42" s="130"/>
      <c r="E42" s="151" t="s">
        <v>495</v>
      </c>
      <c r="F42" s="168"/>
      <c r="G42" s="47"/>
      <c r="I42" s="88"/>
      <c r="J42" s="88"/>
      <c r="K42" s="88"/>
      <c r="L42" s="88"/>
      <c r="M42" s="88"/>
    </row>
    <row r="43" spans="1:13" s="169" customFormat="1">
      <c r="A43" s="51" t="s">
        <v>631</v>
      </c>
      <c r="B43" s="51"/>
      <c r="C43" s="51"/>
      <c r="D43" s="129"/>
      <c r="E43" s="129"/>
      <c r="F43" s="129"/>
      <c r="G43" s="51"/>
      <c r="I43" s="88"/>
      <c r="J43" s="88"/>
      <c r="K43" s="88"/>
      <c r="L43" s="88"/>
      <c r="M43" s="88"/>
    </row>
    <row r="44" spans="1:13" s="169" customFormat="1">
      <c r="A44" s="170" t="s">
        <v>239</v>
      </c>
      <c r="B44" s="170"/>
      <c r="C44" s="170"/>
      <c r="D44" s="170"/>
      <c r="E44" s="51"/>
      <c r="F44" s="51"/>
      <c r="G44" s="51"/>
      <c r="I44" s="88"/>
      <c r="J44" s="88"/>
      <c r="K44" s="88"/>
      <c r="L44" s="88"/>
      <c r="M44" s="88"/>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P1" sqref="P1"/>
    </sheetView>
  </sheetViews>
  <sheetFormatPr defaultColWidth="9.140625" defaultRowHeight="12.75"/>
  <cols>
    <col min="1" max="1" width="6.7109375" style="59" customWidth="1"/>
    <col min="2" max="2" width="50" style="59" customWidth="1"/>
    <col min="3" max="3" width="25.85546875" style="119" customWidth="1"/>
    <col min="4" max="7" width="21.7109375" style="119" customWidth="1"/>
    <col min="8" max="8" width="10.7109375" style="59" bestFit="1" customWidth="1"/>
    <col min="9" max="9" width="16" style="59" bestFit="1" customWidth="1"/>
    <col min="10" max="10" width="10.7109375" style="59" bestFit="1" customWidth="1"/>
    <col min="11" max="16384" width="9.140625" style="59"/>
  </cols>
  <sheetData>
    <row r="1" spans="1:7" ht="31.5" customHeight="1">
      <c r="A1" s="487" t="s">
        <v>539</v>
      </c>
      <c r="B1" s="487"/>
      <c r="C1" s="487"/>
      <c r="D1" s="487"/>
      <c r="E1" s="487"/>
      <c r="F1" s="487"/>
      <c r="G1" s="487"/>
    </row>
    <row r="2" spans="1:7" ht="37.15" customHeight="1">
      <c r="A2" s="482" t="s">
        <v>599</v>
      </c>
      <c r="B2" s="482"/>
      <c r="C2" s="482"/>
      <c r="D2" s="482"/>
      <c r="E2" s="482"/>
      <c r="F2" s="482"/>
      <c r="G2" s="482"/>
    </row>
    <row r="3" spans="1:7" ht="35.25" customHeight="1">
      <c r="A3" s="469" t="s">
        <v>496</v>
      </c>
      <c r="B3" s="469"/>
      <c r="C3" s="469"/>
      <c r="D3" s="469"/>
      <c r="E3" s="469"/>
      <c r="F3" s="469"/>
      <c r="G3" s="469"/>
    </row>
    <row r="4" spans="1:7">
      <c r="A4" s="471" t="str">
        <f>'ngay thang'!B10</f>
        <v>Tháng 1 năm 2023/Jan 2023</v>
      </c>
      <c r="B4" s="471"/>
      <c r="C4" s="471"/>
      <c r="D4" s="471"/>
      <c r="E4" s="471"/>
      <c r="F4" s="471"/>
      <c r="G4" s="471"/>
    </row>
    <row r="5" spans="1:7" ht="5.25" customHeight="1">
      <c r="A5" s="17"/>
      <c r="B5" s="471"/>
      <c r="C5" s="471"/>
      <c r="D5" s="471"/>
      <c r="E5" s="471"/>
      <c r="F5" s="17"/>
    </row>
    <row r="6" spans="1:7" ht="28.5" customHeight="1">
      <c r="A6" s="477" t="s">
        <v>624</v>
      </c>
      <c r="B6" s="477"/>
      <c r="C6" s="480" t="s">
        <v>475</v>
      </c>
      <c r="D6" s="480"/>
      <c r="E6" s="480"/>
      <c r="F6" s="480"/>
      <c r="G6" s="480"/>
    </row>
    <row r="7" spans="1:7" ht="28.5" customHeight="1">
      <c r="A7" s="477" t="s">
        <v>243</v>
      </c>
      <c r="B7" s="477"/>
      <c r="C7" s="483" t="s">
        <v>629</v>
      </c>
      <c r="D7" s="483"/>
      <c r="E7" s="483"/>
      <c r="F7" s="483"/>
      <c r="G7" s="483"/>
    </row>
    <row r="8" spans="1:7" ht="28.5" customHeight="1">
      <c r="A8" s="477" t="s">
        <v>626</v>
      </c>
      <c r="B8" s="477"/>
      <c r="C8" s="480" t="s">
        <v>627</v>
      </c>
      <c r="D8" s="480"/>
      <c r="E8" s="131"/>
      <c r="F8" s="131"/>
      <c r="G8" s="131"/>
    </row>
    <row r="9" spans="1:7" s="134" customFormat="1" ht="24" customHeight="1">
      <c r="A9" s="484" t="s">
        <v>628</v>
      </c>
      <c r="B9" s="477"/>
      <c r="C9" s="480" t="str">
        <f>'BC TS DT nuoc ngoai'!C9:E9</f>
        <v>Ngày 03 tháng 02 năm 2023
03 Feb 2023</v>
      </c>
      <c r="D9" s="480"/>
      <c r="E9" s="132"/>
      <c r="F9" s="132"/>
      <c r="G9" s="133"/>
    </row>
    <row r="10" spans="1:7" ht="11.25" customHeight="1">
      <c r="A10" s="135"/>
      <c r="B10" s="135"/>
      <c r="C10" s="135"/>
      <c r="D10" s="135"/>
      <c r="E10" s="135"/>
      <c r="F10" s="135"/>
      <c r="G10" s="135"/>
    </row>
    <row r="11" spans="1:7" s="134" customFormat="1" ht="18.600000000000001" customHeight="1">
      <c r="A11" s="136" t="s">
        <v>510</v>
      </c>
      <c r="B11" s="136"/>
      <c r="C11" s="136"/>
      <c r="D11" s="136"/>
      <c r="E11" s="136"/>
      <c r="F11" s="136"/>
      <c r="G11" s="65"/>
    </row>
    <row r="12" spans="1:7" ht="60" customHeight="1">
      <c r="A12" s="473" t="s">
        <v>498</v>
      </c>
      <c r="B12" s="473" t="s">
        <v>511</v>
      </c>
      <c r="C12" s="475" t="s">
        <v>305</v>
      </c>
      <c r="D12" s="476"/>
      <c r="E12" s="475" t="s">
        <v>499</v>
      </c>
      <c r="F12" s="476"/>
      <c r="G12" s="485" t="s">
        <v>512</v>
      </c>
    </row>
    <row r="13" spans="1:7" ht="60" customHeight="1">
      <c r="A13" s="474"/>
      <c r="B13" s="474"/>
      <c r="C13" s="137" t="s">
        <v>484</v>
      </c>
      <c r="D13" s="137" t="s">
        <v>501</v>
      </c>
      <c r="E13" s="137" t="s">
        <v>484</v>
      </c>
      <c r="F13" s="137" t="s">
        <v>501</v>
      </c>
      <c r="G13" s="486"/>
    </row>
    <row r="14" spans="1:7" s="140" customFormat="1" ht="51">
      <c r="A14" s="138" t="s">
        <v>46</v>
      </c>
      <c r="B14" s="15" t="s">
        <v>513</v>
      </c>
      <c r="C14" s="139"/>
      <c r="D14" s="139"/>
      <c r="E14" s="139"/>
      <c r="F14" s="139"/>
      <c r="G14" s="139"/>
    </row>
    <row r="15" spans="1:7" s="140" customFormat="1" ht="25.5">
      <c r="A15" s="141">
        <v>1</v>
      </c>
      <c r="B15" s="14" t="s">
        <v>421</v>
      </c>
      <c r="C15" s="142"/>
      <c r="D15" s="142"/>
      <c r="E15" s="142"/>
      <c r="F15" s="142"/>
      <c r="G15" s="142"/>
    </row>
    <row r="16" spans="1:7" s="140" customFormat="1" ht="25.5">
      <c r="A16" s="141">
        <v>2</v>
      </c>
      <c r="B16" s="14" t="s">
        <v>514</v>
      </c>
      <c r="C16" s="142"/>
      <c r="D16" s="142"/>
      <c r="E16" s="142"/>
      <c r="F16" s="142"/>
      <c r="G16" s="142"/>
    </row>
    <row r="17" spans="1:7" s="140" customFormat="1" ht="25.5">
      <c r="A17" s="141">
        <v>3</v>
      </c>
      <c r="B17" s="14" t="s">
        <v>515</v>
      </c>
      <c r="C17" s="142"/>
      <c r="D17" s="142"/>
      <c r="E17" s="142"/>
      <c r="F17" s="142"/>
      <c r="G17" s="139"/>
    </row>
    <row r="18" spans="1:7" s="140" customFormat="1" ht="25.5">
      <c r="A18" s="138" t="s">
        <v>56</v>
      </c>
      <c r="B18" s="15" t="s">
        <v>516</v>
      </c>
      <c r="C18" s="139"/>
      <c r="D18" s="139"/>
      <c r="E18" s="139"/>
      <c r="F18" s="139"/>
      <c r="G18" s="139"/>
    </row>
    <row r="19" spans="1:7" s="140" customFormat="1" ht="25.5">
      <c r="A19" s="141">
        <v>1</v>
      </c>
      <c r="B19" s="14" t="s">
        <v>517</v>
      </c>
      <c r="C19" s="142"/>
      <c r="D19" s="142"/>
      <c r="E19" s="142"/>
      <c r="F19" s="142"/>
      <c r="G19" s="142"/>
    </row>
    <row r="20" spans="1:7" s="140" customFormat="1" ht="25.5">
      <c r="A20" s="141">
        <v>2</v>
      </c>
      <c r="B20" s="14" t="s">
        <v>433</v>
      </c>
      <c r="C20" s="142"/>
      <c r="D20" s="142"/>
      <c r="E20" s="142"/>
      <c r="F20" s="142"/>
      <c r="G20" s="142"/>
    </row>
    <row r="21" spans="1:7" s="140" customFormat="1" ht="51">
      <c r="A21" s="138" t="s">
        <v>133</v>
      </c>
      <c r="B21" s="15" t="s">
        <v>518</v>
      </c>
      <c r="C21" s="139"/>
      <c r="D21" s="139"/>
      <c r="E21" s="139"/>
      <c r="F21" s="139"/>
      <c r="G21" s="139"/>
    </row>
    <row r="22" spans="1:7" s="140" customFormat="1" ht="25.5">
      <c r="A22" s="138" t="s">
        <v>135</v>
      </c>
      <c r="B22" s="15" t="s">
        <v>519</v>
      </c>
      <c r="C22" s="139"/>
      <c r="D22" s="139"/>
      <c r="E22" s="139"/>
      <c r="F22" s="139"/>
      <c r="G22" s="139"/>
    </row>
    <row r="23" spans="1:7" s="140" customFormat="1" ht="25.5">
      <c r="A23" s="141">
        <v>1</v>
      </c>
      <c r="B23" s="14" t="s">
        <v>437</v>
      </c>
      <c r="C23" s="142"/>
      <c r="D23" s="142"/>
      <c r="E23" s="142"/>
      <c r="F23" s="142"/>
      <c r="G23" s="142"/>
    </row>
    <row r="24" spans="1:7" ht="25.5">
      <c r="A24" s="141">
        <v>2</v>
      </c>
      <c r="B24" s="14" t="s">
        <v>438</v>
      </c>
      <c r="C24" s="142"/>
      <c r="D24" s="142"/>
      <c r="E24" s="142"/>
      <c r="F24" s="142"/>
      <c r="G24" s="142"/>
    </row>
    <row r="25" spans="1:7">
      <c r="A25" s="472" t="s">
        <v>494</v>
      </c>
      <c r="B25" s="472"/>
      <c r="C25" s="472"/>
      <c r="D25" s="472"/>
      <c r="E25" s="472"/>
      <c r="F25" s="472"/>
      <c r="G25" s="472"/>
    </row>
    <row r="27" spans="1:7" ht="12.75" customHeight="1">
      <c r="A27" s="143" t="s">
        <v>176</v>
      </c>
      <c r="B27" s="143"/>
      <c r="C27" s="144"/>
      <c r="D27" s="144"/>
      <c r="E27" s="144" t="s">
        <v>177</v>
      </c>
      <c r="F27" s="145"/>
      <c r="G27" s="145"/>
    </row>
    <row r="28" spans="1:7">
      <c r="A28" s="45" t="s">
        <v>178</v>
      </c>
      <c r="B28" s="45"/>
      <c r="C28" s="146"/>
      <c r="D28" s="146"/>
      <c r="E28" s="146" t="s">
        <v>179</v>
      </c>
      <c r="F28" s="146"/>
      <c r="G28" s="146"/>
    </row>
    <row r="29" spans="1:7">
      <c r="A29" s="121"/>
      <c r="B29" s="121"/>
      <c r="C29" s="144"/>
      <c r="D29" s="144"/>
      <c r="E29" s="144"/>
      <c r="F29" s="122"/>
      <c r="G29" s="122"/>
    </row>
    <row r="30" spans="1:7">
      <c r="A30" s="121"/>
      <c r="B30" s="121"/>
      <c r="C30" s="144"/>
      <c r="D30" s="144"/>
      <c r="E30" s="144"/>
      <c r="F30" s="122"/>
      <c r="G30" s="122"/>
    </row>
    <row r="31" spans="1:7">
      <c r="A31" s="121"/>
      <c r="B31" s="121"/>
      <c r="C31" s="144"/>
      <c r="D31" s="144"/>
      <c r="E31" s="144"/>
      <c r="F31" s="122"/>
      <c r="G31" s="122"/>
    </row>
    <row r="32" spans="1:7">
      <c r="A32" s="121"/>
      <c r="B32" s="121"/>
      <c r="C32" s="144"/>
      <c r="D32" s="144"/>
      <c r="E32" s="144"/>
      <c r="F32" s="122"/>
      <c r="G32" s="122"/>
    </row>
    <row r="33" spans="1:7">
      <c r="A33" s="121"/>
      <c r="B33" s="121"/>
      <c r="C33" s="144"/>
      <c r="D33" s="144"/>
      <c r="E33" s="144"/>
      <c r="F33" s="122"/>
      <c r="G33" s="122"/>
    </row>
    <row r="34" spans="1:7">
      <c r="A34" s="121"/>
      <c r="B34" s="121"/>
      <c r="C34" s="144"/>
      <c r="D34" s="144"/>
      <c r="E34" s="144"/>
      <c r="F34" s="122"/>
      <c r="G34" s="122"/>
    </row>
    <row r="35" spans="1:7">
      <c r="A35" s="121"/>
      <c r="B35" s="121"/>
      <c r="C35" s="144"/>
      <c r="D35" s="144"/>
      <c r="E35" s="144"/>
      <c r="F35" s="122"/>
      <c r="G35" s="122"/>
    </row>
    <row r="36" spans="1:7">
      <c r="A36" s="121"/>
      <c r="B36" s="121"/>
      <c r="C36" s="144"/>
      <c r="D36" s="144"/>
      <c r="E36" s="144"/>
      <c r="F36" s="122"/>
      <c r="G36" s="122"/>
    </row>
    <row r="37" spans="1:7">
      <c r="A37" s="121"/>
      <c r="B37" s="121"/>
      <c r="C37" s="144"/>
      <c r="D37" s="144"/>
      <c r="E37" s="144"/>
      <c r="F37" s="122"/>
      <c r="G37" s="122"/>
    </row>
    <row r="38" spans="1:7" ht="32.25" customHeight="1">
      <c r="A38" s="123"/>
      <c r="B38" s="123"/>
      <c r="C38" s="147"/>
      <c r="D38" s="147"/>
      <c r="E38" s="147"/>
      <c r="F38" s="148"/>
      <c r="G38" s="148"/>
    </row>
    <row r="39" spans="1:7" s="88" customFormat="1">
      <c r="A39" s="149" t="s">
        <v>509</v>
      </c>
      <c r="B39" s="47"/>
      <c r="C39" s="149"/>
      <c r="D39" s="130"/>
      <c r="E39" s="127" t="s">
        <v>495</v>
      </c>
      <c r="F39" s="47"/>
      <c r="G39" s="47"/>
    </row>
    <row r="40" spans="1:7">
      <c r="A40" s="12" t="s">
        <v>631</v>
      </c>
      <c r="B40" s="51"/>
      <c r="C40" s="75"/>
      <c r="D40" s="129"/>
      <c r="E40" s="129"/>
      <c r="F40" s="150"/>
      <c r="G40" s="150"/>
    </row>
    <row r="41" spans="1:7">
      <c r="A41" s="71" t="s">
        <v>520</v>
      </c>
      <c r="B41" s="45"/>
      <c r="C41" s="71"/>
      <c r="D41" s="71"/>
      <c r="E41" s="150"/>
      <c r="F41" s="150"/>
      <c r="G41" s="150"/>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tabSelected="1" view="pageBreakPreview" zoomScale="85" zoomScaleSheetLayoutView="85" workbookViewId="0">
      <selection activeCell="H12" sqref="H12:H13"/>
    </sheetView>
  </sheetViews>
  <sheetFormatPr defaultColWidth="9.140625" defaultRowHeight="12.75"/>
  <cols>
    <col min="1" max="1" width="9.140625" style="59"/>
    <col min="2" max="2" width="27.42578125" style="59" customWidth="1"/>
    <col min="3" max="3" width="12.5703125" style="59" customWidth="1"/>
    <col min="4" max="4" width="12.42578125" style="59" customWidth="1"/>
    <col min="5" max="5" width="14.7109375" style="59" customWidth="1"/>
    <col min="6" max="6" width="18.28515625" style="59" customWidth="1"/>
    <col min="7" max="7" width="24" style="59" customWidth="1"/>
    <col min="8" max="8" width="28.28515625" style="72" customWidth="1"/>
    <col min="9" max="9" width="14.85546875" style="119" bestFit="1" customWidth="1"/>
    <col min="10" max="13" width="21.140625" style="59" customWidth="1"/>
    <col min="14" max="14" width="13.42578125" style="59" bestFit="1" customWidth="1"/>
    <col min="15" max="15" width="8" style="59" bestFit="1" customWidth="1"/>
    <col min="16" max="20" width="9.140625" style="59"/>
    <col min="21" max="21" width="12" style="59" bestFit="1" customWidth="1"/>
    <col min="22" max="22" width="13.42578125" style="59" bestFit="1" customWidth="1"/>
    <col min="23" max="16384" width="9.140625" style="59"/>
  </cols>
  <sheetData>
    <row r="1" spans="1:13" ht="29.25" customHeight="1">
      <c r="A1" s="481" t="s">
        <v>539</v>
      </c>
      <c r="B1" s="481"/>
      <c r="C1" s="481"/>
      <c r="D1" s="481"/>
      <c r="E1" s="481"/>
      <c r="F1" s="481"/>
      <c r="G1" s="481"/>
      <c r="H1" s="481"/>
      <c r="I1" s="57"/>
      <c r="J1" s="58"/>
      <c r="K1" s="58"/>
      <c r="L1" s="58"/>
      <c r="M1" s="58"/>
    </row>
    <row r="2" spans="1:13" ht="43.15" customHeight="1">
      <c r="A2" s="482" t="s">
        <v>599</v>
      </c>
      <c r="B2" s="482"/>
      <c r="C2" s="482"/>
      <c r="D2" s="482"/>
      <c r="E2" s="482"/>
      <c r="F2" s="482"/>
      <c r="G2" s="482"/>
      <c r="H2" s="482"/>
      <c r="I2" s="60"/>
      <c r="J2" s="61"/>
      <c r="K2" s="61"/>
      <c r="L2" s="61"/>
      <c r="M2" s="61"/>
    </row>
    <row r="3" spans="1:13" ht="37.15" customHeight="1">
      <c r="A3" s="469" t="s">
        <v>496</v>
      </c>
      <c r="B3" s="469"/>
      <c r="C3" s="469"/>
      <c r="D3" s="469"/>
      <c r="E3" s="469"/>
      <c r="F3" s="469"/>
      <c r="G3" s="469"/>
      <c r="H3" s="469"/>
      <c r="I3" s="62"/>
      <c r="J3" s="63"/>
      <c r="K3" s="63"/>
      <c r="L3" s="63"/>
      <c r="M3" s="63"/>
    </row>
    <row r="4" spans="1:13" ht="14.25" customHeight="1">
      <c r="A4" s="470" t="str">
        <f>'ngay thang'!B12</f>
        <v>Tại ngày 31 tháng 1 năm 2023/ As at 31 Jan 2023</v>
      </c>
      <c r="B4" s="471"/>
      <c r="C4" s="471"/>
      <c r="D4" s="471"/>
      <c r="E4" s="471"/>
      <c r="F4" s="471"/>
      <c r="G4" s="471"/>
      <c r="H4" s="471"/>
      <c r="I4" s="64"/>
      <c r="J4" s="17"/>
      <c r="K4" s="17"/>
      <c r="L4" s="17"/>
      <c r="M4" s="17"/>
    </row>
    <row r="5" spans="1:13" ht="13.5" customHeight="1">
      <c r="A5" s="17"/>
      <c r="B5" s="17"/>
      <c r="C5" s="17"/>
      <c r="D5" s="17"/>
      <c r="E5" s="17"/>
      <c r="F5" s="17"/>
      <c r="G5" s="17"/>
      <c r="H5" s="65"/>
      <c r="I5" s="64"/>
      <c r="J5" s="17"/>
      <c r="K5" s="17"/>
      <c r="L5" s="17"/>
      <c r="M5" s="17"/>
    </row>
    <row r="6" spans="1:13" ht="31.5" customHeight="1">
      <c r="A6" s="477" t="s">
        <v>624</v>
      </c>
      <c r="B6" s="477"/>
      <c r="C6" s="480" t="s">
        <v>475</v>
      </c>
      <c r="D6" s="480"/>
      <c r="E6" s="480"/>
      <c r="F6" s="480"/>
      <c r="G6" s="480"/>
      <c r="H6" s="480"/>
      <c r="I6" s="66"/>
      <c r="J6" s="67"/>
      <c r="K6" s="67"/>
      <c r="L6" s="67"/>
      <c r="M6" s="67"/>
    </row>
    <row r="7" spans="1:13" ht="31.5" customHeight="1">
      <c r="A7" s="477" t="s">
        <v>243</v>
      </c>
      <c r="B7" s="477"/>
      <c r="C7" s="483" t="s">
        <v>625</v>
      </c>
      <c r="D7" s="483"/>
      <c r="E7" s="483"/>
      <c r="F7" s="483"/>
      <c r="G7" s="483"/>
      <c r="H7" s="483"/>
      <c r="I7" s="68"/>
      <c r="J7" s="69"/>
      <c r="K7" s="69"/>
      <c r="L7" s="69"/>
      <c r="M7" s="69"/>
    </row>
    <row r="8" spans="1:13" ht="31.5" customHeight="1">
      <c r="A8" s="477" t="s">
        <v>626</v>
      </c>
      <c r="B8" s="477"/>
      <c r="C8" s="480" t="s">
        <v>627</v>
      </c>
      <c r="D8" s="480"/>
      <c r="E8" s="480"/>
      <c r="F8" s="480"/>
      <c r="G8" s="480"/>
      <c r="H8" s="480"/>
      <c r="I8" s="66"/>
      <c r="J8" s="67"/>
      <c r="K8" s="67"/>
      <c r="L8" s="67"/>
      <c r="M8" s="67"/>
    </row>
    <row r="9" spans="1:13" ht="24.75" customHeight="1">
      <c r="A9" s="484" t="s">
        <v>628</v>
      </c>
      <c r="B9" s="477"/>
      <c r="C9" s="480" t="str">
        <f>'BCKetQuaHoatDong DT nuoc ngoai'!C9:D9</f>
        <v>Ngày 03 tháng 02 năm 2023
03 Feb 2023</v>
      </c>
      <c r="D9" s="480"/>
      <c r="E9" s="480"/>
      <c r="F9" s="480"/>
      <c r="G9" s="480"/>
      <c r="H9" s="480"/>
      <c r="I9" s="70"/>
      <c r="J9" s="70"/>
      <c r="K9" s="70"/>
      <c r="L9" s="70"/>
      <c r="M9" s="70"/>
    </row>
    <row r="10" spans="1:13" ht="9" customHeight="1">
      <c r="A10" s="71"/>
      <c r="B10" s="71"/>
      <c r="C10" s="71"/>
      <c r="D10" s="71"/>
      <c r="E10" s="71"/>
      <c r="F10" s="71"/>
      <c r="G10" s="71"/>
      <c r="I10" s="73"/>
      <c r="J10" s="74"/>
      <c r="K10" s="74"/>
      <c r="L10" s="74"/>
      <c r="M10" s="74"/>
    </row>
    <row r="11" spans="1:13" ht="17.45" customHeight="1">
      <c r="A11" s="75" t="s">
        <v>521</v>
      </c>
      <c r="B11" s="75"/>
      <c r="C11" s="75"/>
      <c r="D11" s="75"/>
      <c r="E11" s="75"/>
      <c r="F11" s="75"/>
      <c r="G11" s="75"/>
      <c r="H11" s="76" t="s">
        <v>522</v>
      </c>
      <c r="I11" s="77"/>
      <c r="J11" s="78"/>
      <c r="K11" s="78"/>
      <c r="L11" s="78"/>
      <c r="M11" s="78"/>
    </row>
    <row r="12" spans="1:13" ht="59.25" customHeight="1">
      <c r="A12" s="473" t="s">
        <v>523</v>
      </c>
      <c r="B12" s="473" t="s">
        <v>524</v>
      </c>
      <c r="C12" s="473" t="s">
        <v>525</v>
      </c>
      <c r="D12" s="490" t="s">
        <v>526</v>
      </c>
      <c r="E12" s="491"/>
      <c r="F12" s="490" t="s">
        <v>527</v>
      </c>
      <c r="G12" s="491"/>
      <c r="H12" s="492" t="s">
        <v>528</v>
      </c>
      <c r="I12" s="79"/>
      <c r="J12" s="80"/>
      <c r="K12" s="80"/>
      <c r="L12" s="80"/>
      <c r="M12" s="80"/>
    </row>
    <row r="13" spans="1:13" ht="30" customHeight="1">
      <c r="A13" s="474"/>
      <c r="B13" s="474"/>
      <c r="C13" s="474"/>
      <c r="D13" s="39" t="s">
        <v>484</v>
      </c>
      <c r="E13" s="40" t="s">
        <v>501</v>
      </c>
      <c r="F13" s="39" t="s">
        <v>484</v>
      </c>
      <c r="G13" s="40" t="s">
        <v>501</v>
      </c>
      <c r="H13" s="493"/>
      <c r="I13" s="79"/>
      <c r="J13" s="80"/>
      <c r="K13" s="80"/>
      <c r="L13" s="80"/>
      <c r="M13" s="80"/>
    </row>
    <row r="14" spans="1:13" ht="39" customHeight="1">
      <c r="A14" s="41" t="s">
        <v>46</v>
      </c>
      <c r="B14" s="42" t="s">
        <v>529</v>
      </c>
      <c r="C14" s="41"/>
      <c r="D14" s="39"/>
      <c r="E14" s="40"/>
      <c r="F14" s="40"/>
      <c r="G14" s="40"/>
      <c r="H14" s="43"/>
      <c r="I14" s="79"/>
      <c r="J14" s="80"/>
      <c r="K14" s="80"/>
      <c r="L14" s="80"/>
      <c r="M14" s="80"/>
    </row>
    <row r="15" spans="1:13" ht="19.5" customHeight="1">
      <c r="A15" s="41">
        <v>1</v>
      </c>
      <c r="B15" s="41"/>
      <c r="C15" s="41"/>
      <c r="D15" s="39"/>
      <c r="E15" s="40"/>
      <c r="F15" s="40"/>
      <c r="G15" s="40"/>
      <c r="H15" s="43"/>
      <c r="I15" s="79"/>
      <c r="J15" s="80"/>
      <c r="K15" s="80"/>
      <c r="L15" s="80"/>
      <c r="M15" s="80"/>
    </row>
    <row r="16" spans="1:13" ht="33" customHeight="1">
      <c r="A16" s="41"/>
      <c r="B16" s="42" t="s">
        <v>451</v>
      </c>
      <c r="C16" s="41"/>
      <c r="D16" s="39"/>
      <c r="E16" s="40"/>
      <c r="F16" s="40"/>
      <c r="G16" s="40"/>
      <c r="H16" s="43"/>
      <c r="I16" s="79"/>
      <c r="J16" s="80"/>
      <c r="K16" s="80"/>
      <c r="L16" s="80"/>
      <c r="M16" s="80"/>
    </row>
    <row r="17" spans="1:14" ht="28.5" customHeight="1">
      <c r="A17" s="41" t="s">
        <v>56</v>
      </c>
      <c r="B17" s="42" t="s">
        <v>530</v>
      </c>
      <c r="C17" s="41"/>
      <c r="D17" s="39"/>
      <c r="E17" s="40"/>
      <c r="F17" s="40"/>
      <c r="G17" s="40"/>
      <c r="H17" s="43"/>
      <c r="I17" s="79"/>
      <c r="J17" s="80"/>
      <c r="K17" s="80"/>
      <c r="L17" s="80"/>
      <c r="M17" s="80"/>
    </row>
    <row r="18" spans="1:14" ht="19.5" customHeight="1">
      <c r="A18" s="41">
        <v>1</v>
      </c>
      <c r="B18" s="42"/>
      <c r="C18" s="41"/>
      <c r="D18" s="39"/>
      <c r="E18" s="40"/>
      <c r="F18" s="40"/>
      <c r="G18" s="40"/>
      <c r="H18" s="43"/>
      <c r="I18" s="79"/>
      <c r="J18" s="80"/>
      <c r="K18" s="80"/>
      <c r="L18" s="80"/>
      <c r="M18" s="80"/>
    </row>
    <row r="19" spans="1:14" ht="34.5" customHeight="1">
      <c r="A19" s="41"/>
      <c r="B19" s="42" t="s">
        <v>451</v>
      </c>
      <c r="C19" s="41"/>
      <c r="D19" s="39"/>
      <c r="E19" s="40"/>
      <c r="F19" s="40"/>
      <c r="G19" s="40"/>
      <c r="H19" s="43"/>
      <c r="I19" s="79"/>
      <c r="J19" s="80"/>
      <c r="K19" s="80"/>
      <c r="L19" s="80"/>
      <c r="M19" s="80"/>
    </row>
    <row r="20" spans="1:14" ht="30" customHeight="1">
      <c r="A20" s="81" t="s">
        <v>133</v>
      </c>
      <c r="B20" s="82" t="s">
        <v>531</v>
      </c>
      <c r="C20" s="83"/>
      <c r="D20" s="82"/>
      <c r="E20" s="84"/>
      <c r="F20" s="85"/>
      <c r="G20" s="85"/>
      <c r="H20" s="86"/>
      <c r="I20" s="44"/>
      <c r="J20" s="44"/>
      <c r="K20" s="87"/>
      <c r="L20" s="87"/>
      <c r="M20" s="87"/>
      <c r="N20" s="88"/>
    </row>
    <row r="21" spans="1:14" ht="30" customHeight="1">
      <c r="A21" s="81">
        <v>1</v>
      </c>
      <c r="B21" s="82"/>
      <c r="C21" s="83"/>
      <c r="D21" s="82"/>
      <c r="E21" s="84"/>
      <c r="F21" s="85"/>
      <c r="G21" s="85"/>
      <c r="H21" s="86"/>
      <c r="I21" s="44"/>
      <c r="J21" s="44"/>
      <c r="K21" s="87"/>
      <c r="L21" s="87"/>
      <c r="M21" s="87"/>
      <c r="N21" s="88"/>
    </row>
    <row r="22" spans="1:14" s="93" customFormat="1" ht="25.5">
      <c r="A22" s="89"/>
      <c r="B22" s="82" t="s">
        <v>451</v>
      </c>
      <c r="C22" s="83"/>
      <c r="D22" s="90"/>
      <c r="E22" s="91"/>
      <c r="F22" s="92"/>
      <c r="G22" s="92"/>
      <c r="H22" s="86"/>
    </row>
    <row r="23" spans="1:14" s="96" customFormat="1" ht="25.5">
      <c r="A23" s="81" t="s">
        <v>261</v>
      </c>
      <c r="B23" s="82" t="s">
        <v>532</v>
      </c>
      <c r="C23" s="83"/>
      <c r="D23" s="90"/>
      <c r="E23" s="91"/>
      <c r="F23" s="94"/>
      <c r="G23" s="94"/>
      <c r="H23" s="95"/>
    </row>
    <row r="24" spans="1:14" s="96" customFormat="1" ht="14.25">
      <c r="A24" s="81">
        <v>1</v>
      </c>
      <c r="B24" s="82"/>
      <c r="C24" s="83"/>
      <c r="D24" s="90"/>
      <c r="E24" s="91"/>
      <c r="F24" s="94"/>
      <c r="G24" s="94"/>
      <c r="H24" s="95"/>
    </row>
    <row r="25" spans="1:14" s="96" customFormat="1" ht="25.5">
      <c r="A25" s="89"/>
      <c r="B25" s="82" t="s">
        <v>451</v>
      </c>
      <c r="C25" s="97"/>
      <c r="D25" s="97"/>
      <c r="E25" s="98"/>
      <c r="F25" s="98"/>
      <c r="G25" s="98"/>
      <c r="H25" s="95"/>
    </row>
    <row r="26" spans="1:14" s="96" customFormat="1" ht="25.5">
      <c r="A26" s="81" t="s">
        <v>139</v>
      </c>
      <c r="B26" s="82" t="s">
        <v>533</v>
      </c>
      <c r="C26" s="90"/>
      <c r="D26" s="90"/>
      <c r="E26" s="91"/>
      <c r="F26" s="91"/>
      <c r="G26" s="91"/>
      <c r="H26" s="95"/>
    </row>
    <row r="27" spans="1:14" s="96" customFormat="1" ht="14.25">
      <c r="A27" s="81">
        <v>1</v>
      </c>
      <c r="B27" s="89"/>
      <c r="C27" s="99"/>
      <c r="D27" s="99"/>
      <c r="E27" s="100"/>
      <c r="F27" s="101"/>
      <c r="G27" s="101"/>
      <c r="H27" s="102"/>
    </row>
    <row r="28" spans="1:14" s="105" customFormat="1" ht="25.5">
      <c r="A28" s="89"/>
      <c r="B28" s="82" t="s">
        <v>451</v>
      </c>
      <c r="C28" s="103"/>
      <c r="D28" s="90"/>
      <c r="E28" s="91"/>
      <c r="F28" s="92"/>
      <c r="G28" s="92"/>
      <c r="H28" s="104"/>
    </row>
    <row r="29" spans="1:14" s="93" customFormat="1" ht="25.5">
      <c r="A29" s="81" t="s">
        <v>67</v>
      </c>
      <c r="B29" s="82" t="s">
        <v>534</v>
      </c>
      <c r="C29" s="83"/>
      <c r="D29" s="90"/>
      <c r="E29" s="91"/>
      <c r="F29" s="94"/>
      <c r="G29" s="94"/>
      <c r="H29" s="95"/>
    </row>
    <row r="30" spans="1:14" s="93" customFormat="1" ht="14.25">
      <c r="A30" s="81">
        <v>1</v>
      </c>
      <c r="B30" s="89"/>
      <c r="C30" s="106"/>
      <c r="D30" s="106"/>
      <c r="E30" s="107"/>
      <c r="F30" s="108"/>
      <c r="G30" s="108"/>
      <c r="H30" s="109"/>
    </row>
    <row r="31" spans="1:14" s="105" customFormat="1" ht="25.5">
      <c r="A31" s="82"/>
      <c r="B31" s="82" t="s">
        <v>451</v>
      </c>
      <c r="C31" s="90"/>
      <c r="D31" s="90"/>
      <c r="E31" s="91"/>
      <c r="F31" s="92"/>
      <c r="G31" s="92"/>
      <c r="H31" s="104"/>
    </row>
    <row r="32" spans="1:14" s="93" customFormat="1" ht="25.5">
      <c r="A32" s="81" t="s">
        <v>142</v>
      </c>
      <c r="B32" s="82" t="s">
        <v>535</v>
      </c>
      <c r="C32" s="103"/>
      <c r="D32" s="90"/>
      <c r="E32" s="91"/>
      <c r="F32" s="98"/>
      <c r="G32" s="98"/>
      <c r="H32" s="104"/>
      <c r="I32" s="110"/>
    </row>
    <row r="33" spans="1:13">
      <c r="A33" s="111"/>
      <c r="B33" s="111"/>
      <c r="C33" s="112"/>
      <c r="D33" s="113"/>
      <c r="E33" s="114"/>
      <c r="F33" s="115"/>
      <c r="G33" s="115"/>
      <c r="H33" s="116"/>
      <c r="I33" s="117"/>
      <c r="J33" s="118"/>
      <c r="K33" s="118"/>
      <c r="L33" s="118"/>
      <c r="M33" s="118"/>
    </row>
    <row r="34" spans="1:13">
      <c r="A34" s="472" t="s">
        <v>494</v>
      </c>
      <c r="B34" s="472"/>
      <c r="C34" s="472"/>
      <c r="D34" s="472"/>
      <c r="E34" s="472"/>
      <c r="F34" s="472"/>
      <c r="G34" s="472"/>
    </row>
    <row r="36" spans="1:13" ht="12.75" customHeight="1">
      <c r="A36" s="120" t="s">
        <v>176</v>
      </c>
      <c r="B36" s="120"/>
      <c r="C36" s="71"/>
      <c r="F36" s="488" t="s">
        <v>177</v>
      </c>
      <c r="G36" s="488"/>
      <c r="H36" s="488"/>
      <c r="I36" s="54"/>
      <c r="J36" s="54"/>
      <c r="K36" s="54"/>
      <c r="L36" s="54"/>
      <c r="M36" s="54"/>
    </row>
    <row r="37" spans="1:13">
      <c r="A37" s="45" t="s">
        <v>178</v>
      </c>
      <c r="B37" s="46"/>
      <c r="C37" s="71"/>
      <c r="F37" s="489" t="s">
        <v>179</v>
      </c>
      <c r="G37" s="489"/>
      <c r="H37" s="489"/>
      <c r="I37" s="54"/>
      <c r="J37" s="54"/>
      <c r="K37" s="54"/>
      <c r="L37" s="54"/>
      <c r="M37" s="54"/>
    </row>
    <row r="38" spans="1:13">
      <c r="A38" s="121"/>
      <c r="B38" s="121"/>
      <c r="C38" s="71"/>
      <c r="D38" s="122"/>
      <c r="E38" s="122"/>
      <c r="F38" s="122"/>
      <c r="G38" s="122"/>
      <c r="I38" s="73"/>
      <c r="J38" s="74"/>
      <c r="K38" s="74"/>
      <c r="L38" s="74"/>
      <c r="M38" s="74"/>
    </row>
    <row r="39" spans="1:13">
      <c r="A39" s="121"/>
      <c r="B39" s="121"/>
      <c r="C39" s="71"/>
      <c r="D39" s="122"/>
      <c r="E39" s="122"/>
      <c r="F39" s="122"/>
      <c r="G39" s="122"/>
      <c r="I39" s="73"/>
      <c r="J39" s="74"/>
      <c r="K39" s="74"/>
      <c r="L39" s="74"/>
      <c r="M39" s="74"/>
    </row>
    <row r="40" spans="1:13">
      <c r="A40" s="121"/>
      <c r="B40" s="121"/>
      <c r="C40" s="71"/>
      <c r="D40" s="122"/>
      <c r="E40" s="122"/>
      <c r="F40" s="122"/>
      <c r="G40" s="122"/>
      <c r="I40" s="73"/>
      <c r="J40" s="74"/>
      <c r="K40" s="74"/>
      <c r="L40" s="74"/>
      <c r="M40" s="74"/>
    </row>
    <row r="41" spans="1:13">
      <c r="A41" s="121"/>
      <c r="B41" s="121"/>
      <c r="C41" s="71"/>
      <c r="D41" s="122"/>
      <c r="E41" s="122"/>
      <c r="F41" s="122"/>
      <c r="G41" s="122"/>
      <c r="I41" s="73"/>
      <c r="J41" s="74"/>
      <c r="K41" s="74"/>
      <c r="L41" s="74"/>
      <c r="M41" s="74"/>
    </row>
    <row r="42" spans="1:13">
      <c r="A42" s="121"/>
      <c r="B42" s="121"/>
      <c r="C42" s="71"/>
      <c r="D42" s="122"/>
      <c r="E42" s="122"/>
      <c r="F42" s="122"/>
      <c r="G42" s="122"/>
      <c r="I42" s="73"/>
      <c r="J42" s="74"/>
      <c r="K42" s="74"/>
      <c r="L42" s="74"/>
      <c r="M42" s="74"/>
    </row>
    <row r="43" spans="1:13">
      <c r="A43" s="121"/>
      <c r="B43" s="121"/>
      <c r="C43" s="71"/>
      <c r="D43" s="122"/>
      <c r="E43" s="122"/>
      <c r="F43" s="122"/>
      <c r="G43" s="122"/>
      <c r="I43" s="73"/>
      <c r="J43" s="74"/>
      <c r="K43" s="74"/>
      <c r="L43" s="74"/>
      <c r="M43" s="74"/>
    </row>
    <row r="44" spans="1:13">
      <c r="A44" s="121"/>
      <c r="B44" s="121"/>
      <c r="C44" s="71"/>
      <c r="D44" s="122"/>
      <c r="E44" s="122"/>
      <c r="F44" s="122"/>
      <c r="G44" s="122"/>
      <c r="I44" s="73"/>
      <c r="J44" s="74"/>
      <c r="K44" s="74"/>
      <c r="L44" s="74"/>
      <c r="M44" s="74"/>
    </row>
    <row r="45" spans="1:13">
      <c r="A45" s="121"/>
      <c r="B45" s="121"/>
      <c r="C45" s="71"/>
      <c r="D45" s="122"/>
      <c r="E45" s="122"/>
      <c r="F45" s="122"/>
      <c r="G45" s="122"/>
      <c r="I45" s="73"/>
      <c r="J45" s="74"/>
      <c r="K45" s="74"/>
      <c r="L45" s="74"/>
      <c r="M45" s="74"/>
    </row>
    <row r="46" spans="1:13">
      <c r="A46" s="121"/>
      <c r="B46" s="121"/>
      <c r="C46" s="71"/>
      <c r="D46" s="122"/>
      <c r="E46" s="122"/>
      <c r="F46" s="122"/>
      <c r="G46" s="122"/>
      <c r="I46" s="73"/>
      <c r="J46" s="74"/>
      <c r="K46" s="74"/>
      <c r="L46" s="74"/>
      <c r="M46" s="74"/>
    </row>
    <row r="47" spans="1:13">
      <c r="A47" s="121"/>
      <c r="B47" s="121"/>
      <c r="C47" s="71"/>
      <c r="D47" s="122"/>
      <c r="E47" s="122"/>
      <c r="F47" s="122"/>
      <c r="G47" s="122"/>
      <c r="I47" s="73"/>
      <c r="J47" s="74"/>
      <c r="K47" s="74"/>
      <c r="L47" s="74"/>
      <c r="M47" s="74"/>
    </row>
    <row r="48" spans="1:13">
      <c r="A48" s="123"/>
      <c r="B48" s="123"/>
      <c r="C48" s="124"/>
      <c r="D48" s="122"/>
      <c r="E48" s="122"/>
      <c r="F48" s="122"/>
      <c r="G48" s="122"/>
      <c r="H48" s="125"/>
      <c r="I48" s="73"/>
      <c r="J48" s="74"/>
      <c r="K48" s="74"/>
      <c r="L48" s="74"/>
      <c r="M48" s="74"/>
    </row>
    <row r="49" spans="1:13">
      <c r="A49" s="47" t="s">
        <v>509</v>
      </c>
      <c r="B49" s="47"/>
      <c r="C49" s="126"/>
      <c r="D49" s="48"/>
      <c r="E49" s="49"/>
      <c r="F49" s="127" t="s">
        <v>536</v>
      </c>
      <c r="G49" s="128"/>
      <c r="H49" s="48"/>
      <c r="I49" s="50"/>
      <c r="J49" s="49"/>
      <c r="K49" s="49"/>
      <c r="L49" s="49"/>
      <c r="M49" s="49"/>
    </row>
    <row r="50" spans="1:13">
      <c r="A50" s="51" t="s">
        <v>631</v>
      </c>
      <c r="B50" s="51"/>
      <c r="C50" s="124"/>
      <c r="D50" s="52"/>
      <c r="E50" s="53"/>
      <c r="F50" s="129"/>
      <c r="G50" s="129"/>
      <c r="H50" s="53"/>
      <c r="I50" s="54"/>
      <c r="J50" s="53"/>
      <c r="K50" s="53"/>
      <c r="L50" s="53"/>
      <c r="M50" s="53"/>
    </row>
    <row r="51" spans="1:13">
      <c r="A51" s="45" t="s">
        <v>239</v>
      </c>
      <c r="B51" s="45"/>
      <c r="C51" s="71"/>
      <c r="D51" s="55"/>
      <c r="E51" s="55"/>
      <c r="F51" s="56"/>
      <c r="G51" s="56"/>
      <c r="H51" s="53"/>
      <c r="I51" s="54"/>
      <c r="J51" s="53"/>
      <c r="K51" s="53"/>
      <c r="L51" s="53"/>
      <c r="M51" s="53"/>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activeCell="C15" sqref="C15"/>
    </sheetView>
  </sheetViews>
  <sheetFormatPr defaultColWidth="9.140625" defaultRowHeight="12.75"/>
  <cols>
    <col min="1" max="1" width="7.85546875" style="344" customWidth="1"/>
    <col min="2" max="2" width="15.7109375" style="344" customWidth="1"/>
    <col min="3" max="3" width="33.85546875" style="344" customWidth="1"/>
    <col min="4" max="4" width="32" style="344" customWidth="1"/>
    <col min="5" max="16384" width="9.140625" style="344"/>
  </cols>
  <sheetData>
    <row r="2" spans="1:12">
      <c r="B2" s="345" t="s">
        <v>585</v>
      </c>
    </row>
    <row r="3" spans="1:12">
      <c r="B3" s="346" t="s">
        <v>574</v>
      </c>
    </row>
    <row r="4" spans="1:12">
      <c r="C4" s="347" t="s">
        <v>575</v>
      </c>
      <c r="D4" s="348" t="s">
        <v>576</v>
      </c>
    </row>
    <row r="5" spans="1:12">
      <c r="C5" s="349" t="s">
        <v>577</v>
      </c>
      <c r="D5" s="350" t="s">
        <v>578</v>
      </c>
    </row>
    <row r="6" spans="1:12">
      <c r="C6" s="347" t="s">
        <v>579</v>
      </c>
      <c r="D6" s="348">
        <v>1</v>
      </c>
      <c r="J6" s="351" t="s">
        <v>576</v>
      </c>
      <c r="K6" s="351"/>
    </row>
    <row r="7" spans="1:12">
      <c r="C7" s="349" t="s">
        <v>580</v>
      </c>
      <c r="D7" s="352"/>
      <c r="J7" s="351"/>
      <c r="K7" s="351"/>
    </row>
    <row r="8" spans="1:12">
      <c r="C8" s="347" t="s">
        <v>581</v>
      </c>
      <c r="D8" s="348">
        <v>2023</v>
      </c>
      <c r="J8" s="351" t="s">
        <v>582</v>
      </c>
      <c r="K8" s="351"/>
    </row>
    <row r="9" spans="1:12">
      <c r="C9" s="353" t="s">
        <v>583</v>
      </c>
      <c r="D9" s="354">
        <v>2023</v>
      </c>
      <c r="J9" s="351" t="s">
        <v>584</v>
      </c>
      <c r="K9" s="351"/>
    </row>
    <row r="10" spans="1:12">
      <c r="C10" s="353"/>
      <c r="D10" s="354"/>
      <c r="J10" s="351"/>
      <c r="K10" s="351"/>
    </row>
    <row r="11" spans="1:12" ht="34.5" customHeight="1">
      <c r="A11" s="423" t="s">
        <v>246</v>
      </c>
      <c r="B11" s="423"/>
      <c r="C11" s="423" t="s">
        <v>311</v>
      </c>
      <c r="D11" s="423"/>
      <c r="E11" s="423"/>
      <c r="F11" s="423"/>
      <c r="J11" s="351"/>
      <c r="K11" s="351"/>
    </row>
    <row r="12" spans="1:12" ht="26.25" customHeight="1">
      <c r="A12" s="423" t="s">
        <v>244</v>
      </c>
      <c r="B12" s="423"/>
      <c r="C12" s="423" t="s">
        <v>475</v>
      </c>
      <c r="D12" s="423"/>
      <c r="E12" s="423"/>
      <c r="F12" s="423"/>
      <c r="J12" s="351"/>
      <c r="K12" s="351"/>
    </row>
    <row r="13" spans="1:12" ht="48" customHeight="1">
      <c r="A13" s="421" t="s">
        <v>243</v>
      </c>
      <c r="B13" s="421"/>
      <c r="C13" s="421" t="s">
        <v>245</v>
      </c>
      <c r="D13" s="421"/>
      <c r="E13" s="421"/>
      <c r="F13" s="421"/>
      <c r="J13" s="351">
        <v>1</v>
      </c>
      <c r="K13" s="351" t="s">
        <v>46</v>
      </c>
    </row>
    <row r="14" spans="1:12" ht="34.5" customHeight="1">
      <c r="A14" s="421" t="s">
        <v>247</v>
      </c>
      <c r="B14" s="421"/>
      <c r="C14" s="422">
        <v>44958</v>
      </c>
      <c r="D14" s="422"/>
      <c r="E14" s="422"/>
      <c r="F14" s="422"/>
      <c r="J14" s="351"/>
      <c r="K14" s="351"/>
    </row>
    <row r="15" spans="1:12">
      <c r="B15" s="355"/>
      <c r="J15" s="351">
        <v>4</v>
      </c>
      <c r="K15" s="351" t="s">
        <v>135</v>
      </c>
    </row>
    <row r="16" spans="1:12">
      <c r="D16" s="355" t="s">
        <v>586</v>
      </c>
      <c r="J16" s="351">
        <v>5</v>
      </c>
      <c r="K16" s="356"/>
      <c r="L16" s="357"/>
    </row>
    <row r="17" spans="2:12">
      <c r="D17" s="355" t="s">
        <v>587</v>
      </c>
      <c r="J17" s="351"/>
      <c r="K17" s="356"/>
      <c r="L17" s="357"/>
    </row>
    <row r="18" spans="2:12">
      <c r="B18" s="358" t="s">
        <v>655</v>
      </c>
      <c r="C18" s="358" t="s">
        <v>656</v>
      </c>
      <c r="D18" s="358" t="s">
        <v>657</v>
      </c>
      <c r="J18" s="351">
        <v>6</v>
      </c>
      <c r="K18" s="356"/>
      <c r="L18" s="357"/>
    </row>
    <row r="19" spans="2:12" ht="25.5">
      <c r="B19" s="359">
        <v>1</v>
      </c>
      <c r="C19" s="360" t="s">
        <v>658</v>
      </c>
      <c r="D19" s="361" t="s">
        <v>593</v>
      </c>
      <c r="J19" s="351"/>
      <c r="K19" s="356"/>
      <c r="L19" s="357"/>
    </row>
    <row r="20" spans="2:12" ht="25.5">
      <c r="B20" s="359">
        <v>2</v>
      </c>
      <c r="C20" s="360" t="s">
        <v>659</v>
      </c>
      <c r="D20" s="361" t="s">
        <v>594</v>
      </c>
      <c r="K20" s="357"/>
      <c r="L20" s="357"/>
    </row>
    <row r="21" spans="2:12" ht="54.75" customHeight="1">
      <c r="B21" s="359" t="s">
        <v>78</v>
      </c>
      <c r="C21" s="360" t="s">
        <v>597</v>
      </c>
      <c r="D21" s="361"/>
      <c r="K21" s="357"/>
      <c r="L21" s="357"/>
    </row>
    <row r="22" spans="2:12" ht="25.5">
      <c r="B22" s="359">
        <v>3</v>
      </c>
      <c r="C22" s="362" t="s">
        <v>660</v>
      </c>
      <c r="D22" s="361" t="s">
        <v>589</v>
      </c>
      <c r="J22" s="344">
        <v>7</v>
      </c>
      <c r="K22" s="357"/>
      <c r="L22" s="357"/>
    </row>
    <row r="23" spans="2:12" ht="25.5">
      <c r="B23" s="359">
        <v>4</v>
      </c>
      <c r="C23" s="362" t="s">
        <v>661</v>
      </c>
      <c r="D23" s="361" t="s">
        <v>588</v>
      </c>
      <c r="J23" s="344">
        <v>8</v>
      </c>
      <c r="K23" s="357"/>
      <c r="L23" s="357"/>
    </row>
    <row r="24" spans="2:12" ht="25.5">
      <c r="B24" s="359">
        <v>5</v>
      </c>
      <c r="C24" s="362" t="s">
        <v>662</v>
      </c>
      <c r="D24" s="361" t="s">
        <v>590</v>
      </c>
      <c r="J24" s="344">
        <v>9</v>
      </c>
      <c r="K24" s="357"/>
      <c r="L24" s="357"/>
    </row>
    <row r="25" spans="2:12" ht="51">
      <c r="B25" s="359">
        <v>6</v>
      </c>
      <c r="C25" s="362" t="s">
        <v>663</v>
      </c>
      <c r="D25" s="361" t="s">
        <v>591</v>
      </c>
      <c r="J25" s="344">
        <v>10</v>
      </c>
      <c r="K25" s="357"/>
      <c r="L25" s="357"/>
    </row>
    <row r="26" spans="2:12">
      <c r="B26" s="359">
        <v>7</v>
      </c>
      <c r="C26" s="362" t="s">
        <v>664</v>
      </c>
      <c r="D26" s="361" t="s">
        <v>592</v>
      </c>
      <c r="J26" s="344">
        <v>11</v>
      </c>
      <c r="K26" s="357"/>
      <c r="L26" s="357"/>
    </row>
    <row r="27" spans="2:12" ht="51">
      <c r="B27" s="359">
        <v>8</v>
      </c>
      <c r="C27" s="362" t="s">
        <v>663</v>
      </c>
      <c r="D27" s="361" t="s">
        <v>591</v>
      </c>
    </row>
    <row r="28" spans="2:12" ht="87" customHeight="1">
      <c r="B28" s="359" t="s">
        <v>86</v>
      </c>
      <c r="C28" s="360" t="s">
        <v>595</v>
      </c>
      <c r="D28" s="363" t="s">
        <v>596</v>
      </c>
    </row>
    <row r="31" spans="2:12" ht="28.5" customHeight="1">
      <c r="B31" s="364"/>
      <c r="D31" s="364"/>
    </row>
    <row r="32" spans="2:12">
      <c r="B32" s="365"/>
      <c r="D32" s="365"/>
    </row>
    <row r="33" spans="2:4">
      <c r="B33" s="366"/>
      <c r="D33" s="366"/>
    </row>
    <row r="34" spans="2:4">
      <c r="B34" s="366"/>
      <c r="D34" s="366"/>
    </row>
    <row r="35" spans="2:4">
      <c r="B35" s="367"/>
      <c r="D35" s="355"/>
    </row>
    <row r="36" spans="2:4">
      <c r="B36" s="367"/>
      <c r="D36" s="367"/>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opLeftCell="A31" zoomScale="85" zoomScaleNormal="85" zoomScaleSheetLayoutView="85" workbookViewId="0">
      <selection activeCell="E21" sqref="E21"/>
    </sheetView>
  </sheetViews>
  <sheetFormatPr defaultColWidth="9.140625" defaultRowHeight="12.75"/>
  <cols>
    <col min="1" max="1" width="49.28515625" style="1" customWidth="1"/>
    <col min="2" max="2" width="14.28515625" style="1" customWidth="1"/>
    <col min="3" max="3" width="9.140625" style="1"/>
    <col min="4" max="4" width="21.5703125" style="211" customWidth="1"/>
    <col min="5" max="5" width="22.140625" style="211" customWidth="1"/>
    <col min="6" max="6" width="20.42578125" style="211" customWidth="1"/>
    <col min="7" max="7" width="18.42578125" style="211" customWidth="1"/>
    <col min="8" max="8" width="12.85546875" style="1" customWidth="1"/>
    <col min="9" max="9" width="14.7109375" style="1" bestFit="1" customWidth="1"/>
    <col min="10" max="10" width="17.5703125" style="1" customWidth="1"/>
    <col min="11" max="11" width="17.5703125" style="1" bestFit="1" customWidth="1"/>
    <col min="12" max="12" width="21.140625" style="1" customWidth="1"/>
    <col min="13" max="13" width="13.42578125" style="1" bestFit="1" customWidth="1"/>
    <col min="14" max="16384" width="9.140625" style="1"/>
  </cols>
  <sheetData>
    <row r="1" spans="1:16" ht="23.25" customHeight="1">
      <c r="A1" s="430" t="s">
        <v>235</v>
      </c>
      <c r="B1" s="430"/>
      <c r="C1" s="430"/>
      <c r="D1" s="430"/>
      <c r="E1" s="430"/>
      <c r="F1" s="430"/>
      <c r="G1" s="430"/>
    </row>
    <row r="2" spans="1:16" ht="27.75" customHeight="1">
      <c r="A2" s="431" t="s">
        <v>171</v>
      </c>
      <c r="B2" s="431"/>
      <c r="C2" s="431"/>
      <c r="D2" s="431"/>
      <c r="E2" s="431"/>
      <c r="F2" s="431"/>
      <c r="G2" s="431"/>
    </row>
    <row r="3" spans="1:16">
      <c r="A3" s="432" t="s">
        <v>172</v>
      </c>
      <c r="B3" s="432"/>
      <c r="C3" s="432"/>
      <c r="D3" s="432"/>
      <c r="E3" s="432"/>
      <c r="F3" s="432"/>
      <c r="G3" s="432"/>
    </row>
    <row r="4" spans="1:16" ht="18.75" customHeight="1">
      <c r="A4" s="432"/>
      <c r="B4" s="432"/>
      <c r="C4" s="432"/>
      <c r="D4" s="432"/>
      <c r="E4" s="432"/>
      <c r="F4" s="432"/>
      <c r="G4" s="432"/>
    </row>
    <row r="5" spans="1:16">
      <c r="A5" s="433" t="str">
        <f>'ngay thang'!B10</f>
        <v>Tháng 1 năm 2023/Jan 2023</v>
      </c>
      <c r="B5" s="433"/>
      <c r="C5" s="433"/>
      <c r="D5" s="433"/>
      <c r="E5" s="433"/>
      <c r="F5" s="433"/>
      <c r="G5" s="433"/>
    </row>
    <row r="6" spans="1:16">
      <c r="A6" s="339"/>
      <c r="B6" s="339"/>
      <c r="C6" s="339"/>
      <c r="D6" s="339"/>
      <c r="E6" s="339"/>
      <c r="F6" s="339"/>
    </row>
    <row r="7" spans="1:16" ht="30" customHeight="1">
      <c r="A7" s="338" t="s">
        <v>244</v>
      </c>
      <c r="B7" s="429" t="s">
        <v>475</v>
      </c>
      <c r="C7" s="429"/>
      <c r="D7" s="429"/>
      <c r="E7" s="429"/>
      <c r="F7" s="212"/>
      <c r="G7" s="212"/>
    </row>
    <row r="8" spans="1:16" ht="30" customHeight="1">
      <c r="A8" s="337" t="s">
        <v>243</v>
      </c>
      <c r="B8" s="428" t="s">
        <v>245</v>
      </c>
      <c r="C8" s="428"/>
      <c r="D8" s="428"/>
      <c r="E8" s="428"/>
      <c r="F8" s="213"/>
      <c r="G8" s="213"/>
    </row>
    <row r="9" spans="1:16" ht="30" customHeight="1">
      <c r="A9" s="338" t="s">
        <v>246</v>
      </c>
      <c r="B9" s="429" t="s">
        <v>311</v>
      </c>
      <c r="C9" s="429"/>
      <c r="D9" s="429"/>
      <c r="E9" s="429"/>
      <c r="F9" s="212"/>
      <c r="G9" s="212"/>
    </row>
    <row r="10" spans="1:16" ht="30" customHeight="1">
      <c r="A10" s="337" t="s">
        <v>247</v>
      </c>
      <c r="B10" s="428" t="str">
        <f>'ngay thang'!B14</f>
        <v>Ngày 03 tháng 02 năm 2023
03 Feb 2023</v>
      </c>
      <c r="C10" s="428"/>
      <c r="D10" s="428"/>
      <c r="E10" s="428"/>
      <c r="F10" s="213"/>
      <c r="G10" s="213"/>
    </row>
    <row r="12" spans="1:16" ht="33.75" customHeight="1">
      <c r="A12" s="426" t="s">
        <v>173</v>
      </c>
      <c r="B12" s="426" t="s">
        <v>174</v>
      </c>
      <c r="C12" s="426" t="s">
        <v>175</v>
      </c>
      <c r="D12" s="424" t="s">
        <v>634</v>
      </c>
      <c r="E12" s="425"/>
      <c r="F12" s="424" t="s">
        <v>538</v>
      </c>
      <c r="G12" s="425"/>
    </row>
    <row r="13" spans="1:16" ht="53.25" customHeight="1">
      <c r="A13" s="427"/>
      <c r="B13" s="427"/>
      <c r="C13" s="427"/>
      <c r="D13" s="214" t="s">
        <v>307</v>
      </c>
      <c r="E13" s="214" t="s">
        <v>308</v>
      </c>
      <c r="F13" s="214" t="s">
        <v>309</v>
      </c>
      <c r="G13" s="214" t="s">
        <v>310</v>
      </c>
      <c r="N13" s="215"/>
      <c r="O13" s="215"/>
      <c r="P13" s="215"/>
    </row>
    <row r="14" spans="1:16" ht="25.5">
      <c r="A14" s="216" t="s">
        <v>312</v>
      </c>
      <c r="B14" s="201" t="s">
        <v>16</v>
      </c>
      <c r="C14" s="201"/>
      <c r="D14" s="292">
        <v>1702821891</v>
      </c>
      <c r="E14" s="292">
        <v>1702821891</v>
      </c>
      <c r="F14" s="292">
        <v>661636463</v>
      </c>
      <c r="G14" s="292">
        <v>661636463</v>
      </c>
      <c r="H14" s="215"/>
      <c r="I14" s="215"/>
      <c r="J14" s="215"/>
      <c r="K14" s="215"/>
      <c r="L14" s="215"/>
      <c r="M14" s="215"/>
      <c r="N14" s="217"/>
    </row>
    <row r="15" spans="1:16" ht="25.5">
      <c r="A15" s="218" t="s">
        <v>313</v>
      </c>
      <c r="B15" s="201" t="s">
        <v>17</v>
      </c>
      <c r="C15" s="201"/>
      <c r="D15" s="293">
        <v>311578559</v>
      </c>
      <c r="E15" s="293">
        <v>311578559</v>
      </c>
      <c r="F15" s="293">
        <v>624877641</v>
      </c>
      <c r="G15" s="293">
        <v>624877641</v>
      </c>
      <c r="H15" s="215"/>
      <c r="I15" s="215"/>
      <c r="J15" s="215"/>
      <c r="K15" s="215"/>
      <c r="L15" s="215"/>
      <c r="M15" s="215"/>
      <c r="N15" s="217"/>
    </row>
    <row r="16" spans="1:16" ht="25.5">
      <c r="A16" s="218" t="s">
        <v>314</v>
      </c>
      <c r="B16" s="201" t="s">
        <v>18</v>
      </c>
      <c r="C16" s="201"/>
      <c r="D16" s="293">
        <v>36110316</v>
      </c>
      <c r="E16" s="293">
        <v>36110316</v>
      </c>
      <c r="F16" s="293">
        <v>113419724</v>
      </c>
      <c r="G16" s="293">
        <v>113419724</v>
      </c>
      <c r="H16" s="215"/>
      <c r="I16" s="215"/>
      <c r="J16" s="215"/>
      <c r="K16" s="215"/>
      <c r="L16" s="215"/>
      <c r="M16" s="215"/>
      <c r="N16" s="217"/>
    </row>
    <row r="17" spans="1:16" ht="25.5">
      <c r="A17" s="218" t="s">
        <v>315</v>
      </c>
      <c r="B17" s="201" t="s">
        <v>27</v>
      </c>
      <c r="C17" s="201"/>
      <c r="D17" s="293">
        <v>-194620128</v>
      </c>
      <c r="E17" s="293">
        <v>-194620128</v>
      </c>
      <c r="F17" s="293">
        <v>-15820378</v>
      </c>
      <c r="G17" s="293">
        <v>-15820378</v>
      </c>
      <c r="H17" s="215"/>
      <c r="I17" s="215"/>
      <c r="J17" s="215"/>
      <c r="K17" s="215"/>
      <c r="L17" s="215"/>
      <c r="M17" s="215"/>
      <c r="N17" s="217"/>
    </row>
    <row r="18" spans="1:16" ht="43.5" customHeight="1">
      <c r="A18" s="218" t="s">
        <v>316</v>
      </c>
      <c r="B18" s="201" t="s">
        <v>28</v>
      </c>
      <c r="C18" s="201"/>
      <c r="D18" s="293">
        <v>1549753144</v>
      </c>
      <c r="E18" s="293">
        <v>1549753144</v>
      </c>
      <c r="F18" s="293">
        <v>-60840524</v>
      </c>
      <c r="G18" s="293">
        <v>-60840524</v>
      </c>
      <c r="H18" s="215"/>
      <c r="I18" s="215"/>
      <c r="J18" s="215"/>
      <c r="K18" s="215"/>
      <c r="L18" s="215"/>
      <c r="M18" s="215"/>
      <c r="N18" s="217"/>
    </row>
    <row r="19" spans="1:16" ht="25.5">
      <c r="A19" s="218" t="s">
        <v>317</v>
      </c>
      <c r="B19" s="201" t="s">
        <v>29</v>
      </c>
      <c r="C19" s="201"/>
      <c r="D19" s="293"/>
      <c r="E19" s="293"/>
      <c r="F19" s="293"/>
      <c r="G19" s="293"/>
      <c r="H19" s="215"/>
      <c r="I19" s="215"/>
      <c r="J19" s="215"/>
      <c r="K19" s="215"/>
      <c r="L19" s="215"/>
      <c r="M19" s="215"/>
      <c r="N19" s="217"/>
    </row>
    <row r="20" spans="1:16" ht="40.5" customHeight="1">
      <c r="A20" s="218" t="s">
        <v>318</v>
      </c>
      <c r="B20" s="201" t="s">
        <v>30</v>
      </c>
      <c r="C20" s="201"/>
      <c r="D20" s="293"/>
      <c r="E20" s="293"/>
      <c r="F20" s="293"/>
      <c r="G20" s="293"/>
      <c r="H20" s="215"/>
      <c r="I20" s="215"/>
      <c r="J20" s="215"/>
      <c r="K20" s="215"/>
      <c r="L20" s="215"/>
      <c r="M20" s="215"/>
      <c r="N20" s="217"/>
    </row>
    <row r="21" spans="1:16" ht="25.5">
      <c r="A21" s="218" t="s">
        <v>319</v>
      </c>
      <c r="B21" s="201" t="s">
        <v>31</v>
      </c>
      <c r="C21" s="201"/>
      <c r="D21" s="293"/>
      <c r="E21" s="293"/>
      <c r="F21" s="293"/>
      <c r="G21" s="293"/>
      <c r="H21" s="215"/>
      <c r="I21" s="215"/>
      <c r="J21" s="215"/>
      <c r="K21" s="215"/>
      <c r="L21" s="215"/>
      <c r="M21" s="215"/>
      <c r="N21" s="217"/>
    </row>
    <row r="22" spans="1:16" ht="63.75">
      <c r="A22" s="218" t="s">
        <v>320</v>
      </c>
      <c r="B22" s="201" t="s">
        <v>32</v>
      </c>
      <c r="C22" s="201"/>
      <c r="D22" s="293"/>
      <c r="E22" s="293"/>
      <c r="F22" s="293"/>
      <c r="G22" s="293"/>
      <c r="H22" s="215"/>
      <c r="I22" s="215"/>
      <c r="J22" s="215"/>
      <c r="K22" s="215"/>
      <c r="L22" s="215"/>
      <c r="M22" s="215"/>
      <c r="N22" s="217"/>
    </row>
    <row r="23" spans="1:16" ht="25.5">
      <c r="A23" s="216" t="s">
        <v>321</v>
      </c>
      <c r="B23" s="201" t="s">
        <v>26</v>
      </c>
      <c r="C23" s="201"/>
      <c r="D23" s="292">
        <v>381984</v>
      </c>
      <c r="E23" s="292">
        <v>381984</v>
      </c>
      <c r="F23" s="292">
        <v>1005888</v>
      </c>
      <c r="G23" s="292">
        <v>1005888</v>
      </c>
      <c r="H23" s="215"/>
      <c r="I23" s="215"/>
      <c r="J23" s="215"/>
      <c r="K23" s="215"/>
      <c r="L23" s="215"/>
      <c r="M23" s="215"/>
      <c r="N23" s="217"/>
    </row>
    <row r="24" spans="1:16" ht="25.5">
      <c r="A24" s="218" t="s">
        <v>322</v>
      </c>
      <c r="B24" s="201" t="s">
        <v>25</v>
      </c>
      <c r="C24" s="201"/>
      <c r="D24" s="331">
        <v>381984</v>
      </c>
      <c r="E24" s="331">
        <v>381984</v>
      </c>
      <c r="F24" s="331">
        <v>1005888</v>
      </c>
      <c r="G24" s="331">
        <v>1005888</v>
      </c>
      <c r="H24" s="215"/>
      <c r="I24" s="215"/>
      <c r="J24" s="215"/>
      <c r="K24" s="215"/>
      <c r="L24" s="215"/>
      <c r="M24" s="215"/>
      <c r="N24" s="217"/>
    </row>
    <row r="25" spans="1:16" ht="51">
      <c r="A25" s="218" t="s">
        <v>323</v>
      </c>
      <c r="B25" s="201" t="s">
        <v>24</v>
      </c>
      <c r="C25" s="201"/>
      <c r="D25" s="293"/>
      <c r="E25" s="293"/>
      <c r="F25" s="293"/>
      <c r="G25" s="293"/>
      <c r="H25" s="215"/>
      <c r="I25" s="215"/>
      <c r="J25" s="215"/>
      <c r="K25" s="215"/>
      <c r="L25" s="215"/>
      <c r="M25" s="215"/>
      <c r="N25" s="217"/>
    </row>
    <row r="26" spans="1:16" ht="25.5" customHeight="1">
      <c r="A26" s="218" t="s">
        <v>324</v>
      </c>
      <c r="B26" s="201" t="s">
        <v>23</v>
      </c>
      <c r="C26" s="201"/>
      <c r="D26" s="293"/>
      <c r="E26" s="293"/>
      <c r="F26" s="293"/>
      <c r="G26" s="293"/>
      <c r="H26" s="215"/>
      <c r="I26" s="215"/>
      <c r="J26" s="215"/>
      <c r="K26" s="215"/>
      <c r="L26" s="215"/>
      <c r="M26" s="215"/>
      <c r="N26" s="217"/>
    </row>
    <row r="27" spans="1:16" ht="51">
      <c r="A27" s="218" t="s">
        <v>325</v>
      </c>
      <c r="B27" s="201" t="s">
        <v>22</v>
      </c>
      <c r="C27" s="201"/>
      <c r="D27" s="293"/>
      <c r="E27" s="293"/>
      <c r="F27" s="293"/>
      <c r="G27" s="293"/>
      <c r="H27" s="215"/>
      <c r="I27" s="215"/>
      <c r="J27" s="215"/>
      <c r="K27" s="215"/>
      <c r="L27" s="215"/>
      <c r="M27" s="215"/>
      <c r="N27" s="217"/>
    </row>
    <row r="28" spans="1:16" ht="25.5">
      <c r="A28" s="218" t="s">
        <v>326</v>
      </c>
      <c r="B28" s="201" t="s">
        <v>33</v>
      </c>
      <c r="C28" s="201"/>
      <c r="D28" s="293"/>
      <c r="E28" s="293"/>
      <c r="F28" s="293"/>
      <c r="G28" s="293"/>
      <c r="H28" s="215"/>
      <c r="I28" s="215"/>
      <c r="J28" s="215"/>
      <c r="K28" s="215"/>
      <c r="L28" s="215"/>
      <c r="M28" s="215"/>
      <c r="N28" s="217"/>
    </row>
    <row r="29" spans="1:16" ht="25.5">
      <c r="A29" s="216" t="s">
        <v>327</v>
      </c>
      <c r="B29" s="202" t="s">
        <v>34</v>
      </c>
      <c r="C29" s="202"/>
      <c r="D29" s="292">
        <v>122044774</v>
      </c>
      <c r="E29" s="292">
        <v>122044774</v>
      </c>
      <c r="F29" s="292">
        <v>182962601</v>
      </c>
      <c r="G29" s="292">
        <v>182962601</v>
      </c>
      <c r="H29" s="215"/>
      <c r="I29" s="215"/>
      <c r="J29" s="215"/>
      <c r="K29" s="215"/>
      <c r="L29" s="215"/>
      <c r="M29" s="215"/>
      <c r="N29" s="217"/>
    </row>
    <row r="30" spans="1:16" ht="25.5">
      <c r="A30" s="218" t="s">
        <v>328</v>
      </c>
      <c r="B30" s="201" t="s">
        <v>35</v>
      </c>
      <c r="C30" s="201"/>
      <c r="D30" s="293">
        <v>49472659</v>
      </c>
      <c r="E30" s="293">
        <v>49472659</v>
      </c>
      <c r="F30" s="293">
        <v>108122529</v>
      </c>
      <c r="G30" s="293">
        <v>108122529</v>
      </c>
      <c r="H30" s="215"/>
      <c r="I30" s="215"/>
      <c r="J30" s="215"/>
      <c r="K30" s="215"/>
      <c r="L30" s="215"/>
      <c r="M30" s="215"/>
      <c r="N30" s="217"/>
    </row>
    <row r="31" spans="1:16" ht="25.5">
      <c r="A31" s="218" t="s">
        <v>329</v>
      </c>
      <c r="B31" s="201" t="s">
        <v>36</v>
      </c>
      <c r="C31" s="201"/>
      <c r="D31" s="293">
        <v>20061406</v>
      </c>
      <c r="E31" s="293">
        <v>20061406</v>
      </c>
      <c r="F31" s="293">
        <v>20141268</v>
      </c>
      <c r="G31" s="293">
        <v>20141268</v>
      </c>
      <c r="H31" s="215"/>
      <c r="I31" s="215"/>
      <c r="J31" s="215"/>
      <c r="K31" s="215"/>
      <c r="L31" s="215"/>
      <c r="M31" s="215"/>
      <c r="N31" s="217"/>
      <c r="O31" s="215">
        <v>0</v>
      </c>
      <c r="P31" s="215">
        <v>0</v>
      </c>
    </row>
    <row r="32" spans="1:16" ht="25.5">
      <c r="A32" s="218" t="s">
        <v>330</v>
      </c>
      <c r="B32" s="201" t="s">
        <v>37</v>
      </c>
      <c r="C32" s="201"/>
      <c r="D32" s="293">
        <v>5500000</v>
      </c>
      <c r="E32" s="293">
        <v>5500000</v>
      </c>
      <c r="F32" s="293">
        <v>5500000</v>
      </c>
      <c r="G32" s="293">
        <v>5500000</v>
      </c>
      <c r="H32" s="215"/>
      <c r="I32" s="215"/>
      <c r="J32" s="215"/>
      <c r="K32" s="215"/>
      <c r="L32" s="215"/>
      <c r="M32" s="215"/>
      <c r="N32" s="217"/>
    </row>
    <row r="33" spans="1:14" ht="25.5">
      <c r="A33" s="218" t="s">
        <v>331</v>
      </c>
      <c r="B33" s="201" t="s">
        <v>38</v>
      </c>
      <c r="C33" s="201"/>
      <c r="D33" s="293">
        <v>16500000</v>
      </c>
      <c r="E33" s="293">
        <v>16500000</v>
      </c>
      <c r="F33" s="293">
        <v>16500000</v>
      </c>
      <c r="G33" s="293">
        <v>16500000</v>
      </c>
      <c r="H33" s="215"/>
      <c r="I33" s="215"/>
      <c r="J33" s="215"/>
      <c r="K33" s="215"/>
      <c r="L33" s="215"/>
      <c r="M33" s="215"/>
      <c r="N33" s="217"/>
    </row>
    <row r="34" spans="1:14" ht="25.5">
      <c r="A34" s="14" t="s">
        <v>332</v>
      </c>
      <c r="B34" s="201" t="s">
        <v>39</v>
      </c>
      <c r="C34" s="201"/>
      <c r="D34" s="293">
        <v>13200000</v>
      </c>
      <c r="E34" s="293">
        <v>13200000</v>
      </c>
      <c r="F34" s="293">
        <v>11000000</v>
      </c>
      <c r="G34" s="293">
        <v>11000000</v>
      </c>
      <c r="H34" s="215"/>
      <c r="I34" s="215"/>
      <c r="J34" s="215"/>
      <c r="K34" s="215"/>
      <c r="L34" s="215"/>
      <c r="M34" s="215"/>
      <c r="N34" s="217"/>
    </row>
    <row r="35" spans="1:14" ht="25.5">
      <c r="A35" s="218" t="s">
        <v>342</v>
      </c>
      <c r="B35" s="201">
        <v>20.6</v>
      </c>
      <c r="C35" s="201"/>
      <c r="D35" s="293">
        <v>15000000</v>
      </c>
      <c r="E35" s="293">
        <v>15000000</v>
      </c>
      <c r="F35" s="293">
        <v>15000000</v>
      </c>
      <c r="G35" s="293">
        <v>15000000</v>
      </c>
      <c r="H35" s="215"/>
      <c r="I35" s="215"/>
      <c r="J35" s="215"/>
      <c r="K35" s="215"/>
      <c r="L35" s="215"/>
      <c r="M35" s="215"/>
      <c r="N35" s="217"/>
    </row>
    <row r="36" spans="1:14" ht="25.5">
      <c r="A36" s="218" t="s">
        <v>470</v>
      </c>
      <c r="B36" s="201">
        <v>20.7</v>
      </c>
      <c r="C36" s="201"/>
      <c r="D36" s="293"/>
      <c r="E36" s="293"/>
      <c r="F36" s="293"/>
      <c r="G36" s="293"/>
      <c r="H36" s="215"/>
      <c r="I36" s="215"/>
      <c r="J36" s="215"/>
      <c r="K36" s="215"/>
      <c r="L36" s="215"/>
      <c r="M36" s="215"/>
      <c r="N36" s="217"/>
    </row>
    <row r="37" spans="1:14" ht="26.25" customHeight="1">
      <c r="A37" s="218" t="s">
        <v>471</v>
      </c>
      <c r="B37" s="201">
        <v>20.8</v>
      </c>
      <c r="C37" s="201"/>
      <c r="D37" s="293"/>
      <c r="E37" s="293"/>
      <c r="F37" s="293">
        <v>5997854</v>
      </c>
      <c r="G37" s="293">
        <v>5997854</v>
      </c>
      <c r="H37" s="215"/>
      <c r="I37" s="215"/>
      <c r="J37" s="215"/>
      <c r="K37" s="215"/>
      <c r="L37" s="215"/>
      <c r="M37" s="215"/>
      <c r="N37" s="217"/>
    </row>
    <row r="38" spans="1:14" ht="25.5">
      <c r="A38" s="218" t="s">
        <v>472</v>
      </c>
      <c r="B38" s="201">
        <v>20.9</v>
      </c>
      <c r="C38" s="201"/>
      <c r="D38" s="293"/>
      <c r="E38" s="293"/>
      <c r="F38" s="293"/>
      <c r="G38" s="293"/>
      <c r="H38" s="215"/>
      <c r="I38" s="215"/>
      <c r="J38" s="215"/>
      <c r="K38" s="215"/>
      <c r="L38" s="215"/>
      <c r="M38" s="215"/>
      <c r="N38" s="217"/>
    </row>
    <row r="39" spans="1:14" ht="25.5">
      <c r="A39" s="218" t="s">
        <v>473</v>
      </c>
      <c r="B39" s="332">
        <v>20.100000000000001</v>
      </c>
      <c r="C39" s="201"/>
      <c r="D39" s="293">
        <v>2310709</v>
      </c>
      <c r="E39" s="293">
        <v>2310709</v>
      </c>
      <c r="F39" s="293">
        <v>700950</v>
      </c>
      <c r="G39" s="293">
        <v>700950</v>
      </c>
      <c r="H39" s="215"/>
      <c r="I39" s="215"/>
      <c r="J39" s="215"/>
      <c r="K39" s="215"/>
      <c r="L39" s="215"/>
      <c r="M39" s="215"/>
      <c r="N39" s="217"/>
    </row>
    <row r="40" spans="1:14" ht="38.25" customHeight="1">
      <c r="A40" s="216" t="s">
        <v>333</v>
      </c>
      <c r="B40" s="219" t="s">
        <v>40</v>
      </c>
      <c r="C40" s="202"/>
      <c r="D40" s="292">
        <v>1580395133</v>
      </c>
      <c r="E40" s="292">
        <v>1580395133</v>
      </c>
      <c r="F40" s="292">
        <v>477667974</v>
      </c>
      <c r="G40" s="292">
        <v>477667974</v>
      </c>
      <c r="H40" s="215"/>
      <c r="I40" s="215"/>
      <c r="J40" s="215"/>
      <c r="K40" s="215"/>
      <c r="L40" s="215"/>
      <c r="M40" s="215"/>
      <c r="N40" s="217"/>
    </row>
    <row r="41" spans="1:14" ht="25.5" customHeight="1">
      <c r="A41" s="216" t="s">
        <v>334</v>
      </c>
      <c r="B41" s="219" t="s">
        <v>41</v>
      </c>
      <c r="C41" s="202"/>
      <c r="D41" s="292"/>
      <c r="E41" s="292"/>
      <c r="F41" s="292"/>
      <c r="G41" s="292"/>
      <c r="H41" s="215"/>
      <c r="I41" s="215"/>
      <c r="J41" s="215"/>
      <c r="K41" s="215"/>
      <c r="L41" s="215"/>
      <c r="M41" s="215"/>
      <c r="N41" s="217"/>
    </row>
    <row r="42" spans="1:14" ht="25.5" customHeight="1">
      <c r="A42" s="218" t="s">
        <v>335</v>
      </c>
      <c r="B42" s="220" t="s">
        <v>42</v>
      </c>
      <c r="C42" s="201"/>
      <c r="D42" s="293"/>
      <c r="E42" s="293"/>
      <c r="F42" s="293"/>
      <c r="G42" s="293"/>
      <c r="H42" s="215"/>
      <c r="I42" s="215"/>
      <c r="J42" s="215"/>
      <c r="K42" s="215"/>
      <c r="L42" s="215"/>
      <c r="M42" s="215"/>
      <c r="N42" s="217"/>
    </row>
    <row r="43" spans="1:14" ht="25.5" customHeight="1">
      <c r="A43" s="218" t="s">
        <v>336</v>
      </c>
      <c r="B43" s="220" t="s">
        <v>43</v>
      </c>
      <c r="C43" s="201"/>
      <c r="D43" s="293"/>
      <c r="E43" s="293"/>
      <c r="F43" s="293"/>
      <c r="G43" s="293"/>
      <c r="H43" s="215"/>
      <c r="I43" s="215"/>
      <c r="J43" s="215"/>
      <c r="K43" s="215"/>
      <c r="L43" s="215"/>
      <c r="M43" s="215"/>
      <c r="N43" s="217"/>
    </row>
    <row r="44" spans="1:14" ht="25.5" customHeight="1">
      <c r="A44" s="216" t="s">
        <v>337</v>
      </c>
      <c r="B44" s="219" t="s">
        <v>21</v>
      </c>
      <c r="C44" s="202"/>
      <c r="D44" s="292">
        <v>1580395133</v>
      </c>
      <c r="E44" s="292">
        <v>1580395133</v>
      </c>
      <c r="F44" s="292">
        <v>477667974</v>
      </c>
      <c r="G44" s="292">
        <v>477667974</v>
      </c>
      <c r="H44" s="215"/>
      <c r="I44" s="215"/>
      <c r="J44" s="215"/>
      <c r="K44" s="215"/>
      <c r="L44" s="215"/>
      <c r="M44" s="215"/>
      <c r="N44" s="217"/>
    </row>
    <row r="45" spans="1:14" ht="25.5">
      <c r="A45" s="218" t="s">
        <v>338</v>
      </c>
      <c r="B45" s="220" t="s">
        <v>20</v>
      </c>
      <c r="C45" s="201"/>
      <c r="D45" s="293">
        <v>30641989</v>
      </c>
      <c r="E45" s="293">
        <v>30641989</v>
      </c>
      <c r="F45" s="293">
        <v>538508498</v>
      </c>
      <c r="G45" s="293">
        <v>538508498</v>
      </c>
      <c r="H45" s="215"/>
      <c r="I45" s="215"/>
      <c r="J45" s="215"/>
      <c r="K45" s="215"/>
      <c r="L45" s="215"/>
      <c r="M45" s="215"/>
      <c r="N45" s="217"/>
    </row>
    <row r="46" spans="1:14" ht="25.5">
      <c r="A46" s="218" t="s">
        <v>339</v>
      </c>
      <c r="B46" s="220" t="s">
        <v>19</v>
      </c>
      <c r="C46" s="201"/>
      <c r="D46" s="293">
        <v>1549753144</v>
      </c>
      <c r="E46" s="293">
        <v>1549753144</v>
      </c>
      <c r="F46" s="293">
        <v>-60840524</v>
      </c>
      <c r="G46" s="293">
        <v>-60840524</v>
      </c>
      <c r="H46" s="215"/>
      <c r="I46" s="215"/>
      <c r="J46" s="215"/>
      <c r="K46" s="215"/>
      <c r="L46" s="215"/>
      <c r="M46" s="215"/>
      <c r="N46" s="217"/>
    </row>
    <row r="47" spans="1:14" ht="25.5" customHeight="1">
      <c r="A47" s="216" t="s">
        <v>340</v>
      </c>
      <c r="B47" s="219" t="s">
        <v>44</v>
      </c>
      <c r="C47" s="202"/>
      <c r="D47" s="292"/>
      <c r="E47" s="292"/>
      <c r="F47" s="292"/>
      <c r="G47" s="292"/>
      <c r="H47" s="215"/>
      <c r="I47" s="215"/>
      <c r="J47" s="215"/>
      <c r="K47" s="215"/>
      <c r="L47" s="215"/>
      <c r="M47" s="215"/>
      <c r="N47" s="217"/>
    </row>
    <row r="48" spans="1:14" ht="25.5" customHeight="1">
      <c r="A48" s="216" t="s">
        <v>341</v>
      </c>
      <c r="B48" s="219" t="s">
        <v>45</v>
      </c>
      <c r="C48" s="202"/>
      <c r="D48" s="292">
        <v>1580395133</v>
      </c>
      <c r="E48" s="292">
        <v>1580395133</v>
      </c>
      <c r="F48" s="292">
        <v>477667974</v>
      </c>
      <c r="G48" s="292">
        <v>477667974</v>
      </c>
      <c r="H48" s="215"/>
      <c r="I48" s="215"/>
      <c r="J48" s="215"/>
      <c r="K48" s="215"/>
      <c r="L48" s="215"/>
      <c r="M48" s="215"/>
      <c r="N48" s="217"/>
    </row>
    <row r="49" spans="1:13">
      <c r="A49" s="214"/>
      <c r="B49" s="214"/>
      <c r="C49" s="214"/>
      <c r="D49" s="214"/>
      <c r="E49" s="214"/>
      <c r="F49" s="214"/>
      <c r="G49" s="214"/>
      <c r="I49" s="215"/>
      <c r="J49" s="215"/>
      <c r="K49" s="215"/>
      <c r="L49" s="215">
        <f>G49-H49</f>
        <v>0</v>
      </c>
    </row>
    <row r="51" spans="1:13" s="33" customFormat="1">
      <c r="A51" s="24" t="s">
        <v>176</v>
      </c>
      <c r="B51" s="221"/>
      <c r="C51" s="25"/>
      <c r="D51" s="25"/>
      <c r="E51" s="26" t="s">
        <v>177</v>
      </c>
      <c r="F51" s="222"/>
      <c r="G51" s="222"/>
      <c r="H51" s="1"/>
      <c r="I51" s="1"/>
      <c r="J51" s="1"/>
      <c r="K51" s="1"/>
      <c r="L51" s="1"/>
      <c r="M51" s="1"/>
    </row>
    <row r="52" spans="1:13" s="33" customFormat="1">
      <c r="A52" s="221" t="s">
        <v>178</v>
      </c>
      <c r="B52" s="221"/>
      <c r="C52" s="25"/>
      <c r="D52" s="25"/>
      <c r="E52" s="25" t="s">
        <v>179</v>
      </c>
      <c r="F52" s="222"/>
      <c r="G52" s="222"/>
      <c r="H52" s="1"/>
      <c r="I52" s="1"/>
      <c r="J52" s="1"/>
      <c r="K52" s="1"/>
      <c r="L52" s="1"/>
      <c r="M52" s="1"/>
    </row>
    <row r="53" spans="1:13" s="33" customFormat="1">
      <c r="A53" s="221"/>
      <c r="B53" s="221"/>
      <c r="C53" s="25"/>
      <c r="D53" s="25"/>
      <c r="E53" s="25"/>
      <c r="F53" s="222"/>
      <c r="G53" s="222"/>
      <c r="H53" s="1"/>
      <c r="I53" s="1"/>
      <c r="J53" s="1"/>
      <c r="K53" s="1"/>
      <c r="L53" s="1"/>
      <c r="M53" s="1"/>
    </row>
    <row r="54" spans="1:13" s="33" customFormat="1">
      <c r="A54" s="221"/>
      <c r="B54" s="221"/>
      <c r="C54" s="25"/>
      <c r="D54" s="25"/>
      <c r="E54" s="25"/>
      <c r="F54" s="222"/>
      <c r="G54" s="222"/>
      <c r="H54" s="1"/>
      <c r="I54" s="1"/>
      <c r="J54" s="1"/>
      <c r="K54" s="1"/>
      <c r="L54" s="1"/>
      <c r="M54" s="1"/>
    </row>
    <row r="55" spans="1:13" s="33" customFormat="1">
      <c r="A55" s="221"/>
      <c r="B55" s="221"/>
      <c r="C55" s="25"/>
      <c r="D55" s="25"/>
      <c r="E55" s="25"/>
      <c r="F55" s="222"/>
      <c r="G55" s="222"/>
      <c r="H55" s="1"/>
      <c r="I55" s="1"/>
      <c r="J55" s="1"/>
      <c r="K55" s="1"/>
      <c r="L55" s="1"/>
      <c r="M55" s="1"/>
    </row>
    <row r="56" spans="1:13" s="33" customFormat="1">
      <c r="A56" s="221"/>
      <c r="B56" s="221"/>
      <c r="C56" s="25"/>
      <c r="D56" s="25"/>
      <c r="E56" s="25"/>
      <c r="F56" s="222"/>
      <c r="G56" s="222"/>
      <c r="H56" s="1"/>
      <c r="I56" s="1"/>
      <c r="J56" s="1"/>
      <c r="K56" s="1"/>
      <c r="L56" s="1"/>
      <c r="M56" s="1"/>
    </row>
    <row r="57" spans="1:13" s="33" customFormat="1">
      <c r="A57" s="221"/>
      <c r="B57" s="221"/>
      <c r="C57" s="25"/>
      <c r="D57" s="25"/>
      <c r="E57" s="25"/>
      <c r="F57" s="222"/>
      <c r="G57" s="222"/>
      <c r="H57" s="1"/>
      <c r="I57" s="1"/>
      <c r="J57" s="1"/>
      <c r="K57" s="1"/>
      <c r="L57" s="1"/>
      <c r="M57" s="1"/>
    </row>
    <row r="58" spans="1:13" s="33" customFormat="1">
      <c r="A58" s="221"/>
      <c r="B58" s="221"/>
      <c r="C58" s="25"/>
      <c r="D58" s="25"/>
      <c r="E58" s="25"/>
      <c r="F58" s="222"/>
      <c r="G58" s="222"/>
      <c r="H58" s="1"/>
      <c r="I58" s="1"/>
      <c r="J58" s="1"/>
      <c r="K58" s="1"/>
      <c r="L58" s="1"/>
      <c r="M58" s="1"/>
    </row>
    <row r="59" spans="1:13" s="33" customFormat="1">
      <c r="A59" s="27"/>
      <c r="B59" s="27"/>
      <c r="C59" s="25"/>
      <c r="D59" s="25"/>
      <c r="E59" s="28"/>
      <c r="F59" s="223"/>
      <c r="G59" s="222"/>
      <c r="H59" s="1"/>
      <c r="I59" s="1"/>
      <c r="J59" s="1"/>
      <c r="K59" s="1"/>
      <c r="L59" s="1"/>
      <c r="M59" s="1"/>
    </row>
    <row r="60" spans="1:13" s="33" customFormat="1">
      <c r="A60" s="24" t="s">
        <v>238</v>
      </c>
      <c r="B60" s="221"/>
      <c r="C60" s="25"/>
      <c r="D60" s="25"/>
      <c r="E60" s="26" t="s">
        <v>476</v>
      </c>
      <c r="F60" s="222"/>
      <c r="G60" s="222"/>
      <c r="H60" s="1"/>
      <c r="I60" s="1"/>
      <c r="J60" s="1"/>
      <c r="K60" s="1"/>
      <c r="L60" s="1"/>
      <c r="M60" s="1"/>
    </row>
    <row r="61" spans="1:13" s="33" customFormat="1">
      <c r="A61" s="24" t="s">
        <v>631</v>
      </c>
      <c r="B61" s="221"/>
      <c r="C61" s="25"/>
      <c r="D61" s="25"/>
      <c r="E61" s="26"/>
      <c r="F61" s="222"/>
      <c r="G61" s="222"/>
      <c r="H61" s="1"/>
      <c r="I61" s="1"/>
      <c r="J61" s="1"/>
      <c r="K61" s="1"/>
      <c r="L61" s="1"/>
      <c r="M61" s="1"/>
    </row>
    <row r="62" spans="1:13" s="33" customFormat="1">
      <c r="A62" s="1" t="s">
        <v>239</v>
      </c>
      <c r="B62" s="221"/>
      <c r="C62" s="25"/>
      <c r="D62" s="25"/>
      <c r="E62" s="25"/>
      <c r="F62" s="222"/>
      <c r="G62" s="222"/>
      <c r="H62" s="1"/>
      <c r="I62" s="1"/>
      <c r="J62" s="1"/>
      <c r="K62" s="1"/>
      <c r="L62" s="1"/>
      <c r="M62" s="1"/>
    </row>
    <row r="63" spans="1:13">
      <c r="A63" s="211"/>
      <c r="B63" s="211"/>
      <c r="D63" s="1"/>
      <c r="E63" s="224"/>
      <c r="F63" s="1"/>
      <c r="G63"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16" zoomScale="85" zoomScaleNormal="100" zoomScaleSheetLayoutView="85" workbookViewId="0">
      <selection activeCell="E52" sqref="E52"/>
    </sheetView>
  </sheetViews>
  <sheetFormatPr defaultColWidth="9.140625" defaultRowHeight="12.75"/>
  <cols>
    <col min="1" max="1" width="56" style="1" customWidth="1"/>
    <col min="2" max="2" width="10.28515625" style="1" customWidth="1"/>
    <col min="3" max="3" width="13.42578125" style="1" customWidth="1"/>
    <col min="4" max="4" width="29.85546875" style="1" customWidth="1"/>
    <col min="5" max="5" width="31.28515625" style="1" customWidth="1"/>
    <col min="6" max="6" width="24.5703125" style="226" customWidth="1"/>
    <col min="7" max="7" width="32.5703125" style="1" customWidth="1"/>
    <col min="8" max="8" width="6" style="1" customWidth="1"/>
    <col min="9" max="10" width="23.85546875" style="1" bestFit="1" customWidth="1"/>
    <col min="11" max="11" width="13.5703125" style="1" bestFit="1" customWidth="1"/>
    <col min="12" max="16384" width="9.140625" style="1"/>
  </cols>
  <sheetData>
    <row r="1" spans="1:9" ht="27" customHeight="1">
      <c r="A1" s="430" t="s">
        <v>236</v>
      </c>
      <c r="B1" s="430"/>
      <c r="C1" s="430"/>
      <c r="D1" s="430"/>
      <c r="E1" s="430"/>
    </row>
    <row r="2" spans="1:9" ht="35.25" customHeight="1">
      <c r="A2" s="431" t="s">
        <v>171</v>
      </c>
      <c r="B2" s="431"/>
      <c r="C2" s="431"/>
      <c r="D2" s="431"/>
      <c r="E2" s="431"/>
    </row>
    <row r="3" spans="1:9">
      <c r="A3" s="432" t="s">
        <v>180</v>
      </c>
      <c r="B3" s="432"/>
      <c r="C3" s="432"/>
      <c r="D3" s="432"/>
      <c r="E3" s="432"/>
    </row>
    <row r="4" spans="1:9" ht="19.5" customHeight="1">
      <c r="A4" s="432"/>
      <c r="B4" s="432"/>
      <c r="C4" s="432"/>
      <c r="D4" s="432"/>
      <c r="E4" s="432"/>
    </row>
    <row r="5" spans="1:9">
      <c r="A5" s="438" t="str">
        <f>'ngay thang'!B10</f>
        <v>Tháng 1 năm 2023/Jan 2023</v>
      </c>
      <c r="B5" s="438"/>
      <c r="C5" s="438"/>
      <c r="D5" s="438"/>
      <c r="E5" s="438"/>
    </row>
    <row r="6" spans="1:9">
      <c r="A6" s="340"/>
      <c r="B6" s="340"/>
      <c r="C6" s="340"/>
      <c r="D6" s="340"/>
      <c r="E6" s="340"/>
    </row>
    <row r="7" spans="1:9" ht="30" customHeight="1">
      <c r="A7" s="338" t="s">
        <v>244</v>
      </c>
      <c r="B7" s="429" t="s">
        <v>475</v>
      </c>
      <c r="C7" s="429"/>
      <c r="D7" s="429"/>
      <c r="E7" s="429"/>
    </row>
    <row r="8" spans="1:9" ht="30" customHeight="1">
      <c r="A8" s="337" t="s">
        <v>243</v>
      </c>
      <c r="B8" s="428" t="s">
        <v>245</v>
      </c>
      <c r="C8" s="428"/>
      <c r="D8" s="428"/>
      <c r="E8" s="428"/>
    </row>
    <row r="9" spans="1:9" ht="30" customHeight="1">
      <c r="A9" s="338" t="s">
        <v>246</v>
      </c>
      <c r="B9" s="429" t="s">
        <v>311</v>
      </c>
      <c r="C9" s="429"/>
      <c r="D9" s="429"/>
      <c r="E9" s="429"/>
    </row>
    <row r="10" spans="1:9" ht="30" customHeight="1">
      <c r="A10" s="337" t="s">
        <v>247</v>
      </c>
      <c r="B10" s="428" t="str">
        <f>'ngay thang'!B14</f>
        <v>Ngày 03 tháng 02 năm 2023
03 Feb 2023</v>
      </c>
      <c r="C10" s="428"/>
      <c r="D10" s="428"/>
      <c r="E10" s="428"/>
    </row>
    <row r="12" spans="1:9" ht="41.25" customHeight="1">
      <c r="A12" s="214" t="s">
        <v>173</v>
      </c>
      <c r="B12" s="214" t="s">
        <v>174</v>
      </c>
      <c r="C12" s="225" t="s">
        <v>175</v>
      </c>
      <c r="D12" s="225" t="str">
        <f>'ngay thang'!B16</f>
        <v>KỲ BÁO CÁO/ THIS PERIOD
31/01/2023</v>
      </c>
      <c r="E12" s="225" t="str">
        <f>'ngay thang'!C16</f>
        <v>KỲ TRƯỚC/ LAST PERIOD
31/12/2022</v>
      </c>
    </row>
    <row r="13" spans="1:9" ht="25.5">
      <c r="A13" s="368" t="s">
        <v>351</v>
      </c>
      <c r="B13" s="369" t="s">
        <v>46</v>
      </c>
      <c r="C13" s="370"/>
      <c r="D13" s="331"/>
      <c r="E13" s="371"/>
    </row>
    <row r="14" spans="1:9" ht="25.5">
      <c r="A14" s="368" t="s">
        <v>352</v>
      </c>
      <c r="B14" s="369" t="s">
        <v>0</v>
      </c>
      <c r="C14" s="372"/>
      <c r="D14" s="371">
        <v>17899299086</v>
      </c>
      <c r="E14" s="371">
        <v>9203601827</v>
      </c>
      <c r="F14" s="227"/>
      <c r="H14" s="227"/>
      <c r="I14" s="227"/>
    </row>
    <row r="15" spans="1:9" ht="25.5">
      <c r="A15" s="373" t="s">
        <v>353</v>
      </c>
      <c r="B15" s="374" t="s">
        <v>47</v>
      </c>
      <c r="C15" s="201"/>
      <c r="D15" s="331">
        <v>1899299086</v>
      </c>
      <c r="E15" s="331">
        <v>5203601827</v>
      </c>
      <c r="F15" s="227"/>
      <c r="H15" s="227"/>
      <c r="I15" s="227"/>
    </row>
    <row r="16" spans="1:9" ht="25.5">
      <c r="A16" s="373" t="s">
        <v>354</v>
      </c>
      <c r="B16" s="374" t="s">
        <v>48</v>
      </c>
      <c r="C16" s="201"/>
      <c r="D16" s="331">
        <v>16000000000</v>
      </c>
      <c r="E16" s="331">
        <v>4000000000</v>
      </c>
      <c r="F16" s="227"/>
      <c r="H16" s="227"/>
      <c r="I16" s="227"/>
    </row>
    <row r="17" spans="1:9" ht="25.5">
      <c r="A17" s="368" t="s">
        <v>355</v>
      </c>
      <c r="B17" s="369" t="s">
        <v>1</v>
      </c>
      <c r="C17" s="202"/>
      <c r="D17" s="375">
        <v>18254625482</v>
      </c>
      <c r="E17" s="375">
        <v>30786494658</v>
      </c>
      <c r="F17" s="227"/>
      <c r="H17" s="227"/>
      <c r="I17" s="227"/>
    </row>
    <row r="18" spans="1:9" ht="25.5">
      <c r="A18" s="373" t="s">
        <v>356</v>
      </c>
      <c r="B18" s="374" t="s">
        <v>2</v>
      </c>
      <c r="C18" s="201"/>
      <c r="D18" s="331">
        <v>18254625482</v>
      </c>
      <c r="E18" s="331">
        <v>30786494658</v>
      </c>
      <c r="F18" s="227"/>
      <c r="H18" s="227"/>
      <c r="I18" s="227"/>
    </row>
    <row r="19" spans="1:9" ht="25.5">
      <c r="A19" s="373" t="s">
        <v>286</v>
      </c>
      <c r="B19" s="374">
        <v>121.1</v>
      </c>
      <c r="C19" s="201"/>
      <c r="D19" s="331"/>
      <c r="E19" s="331"/>
      <c r="F19" s="227"/>
      <c r="H19" s="227"/>
      <c r="I19" s="227"/>
    </row>
    <row r="20" spans="1:9" ht="25.5">
      <c r="A20" s="373" t="s">
        <v>287</v>
      </c>
      <c r="B20" s="374">
        <v>121.2</v>
      </c>
      <c r="C20" s="201"/>
      <c r="D20" s="331">
        <v>18254625482</v>
      </c>
      <c r="E20" s="331">
        <v>30786494658</v>
      </c>
      <c r="F20" s="227"/>
      <c r="H20" s="227"/>
      <c r="I20" s="227"/>
    </row>
    <row r="21" spans="1:9" ht="25.5">
      <c r="A21" s="373" t="s">
        <v>288</v>
      </c>
      <c r="B21" s="374">
        <v>121.3</v>
      </c>
      <c r="C21" s="201"/>
      <c r="D21" s="331"/>
      <c r="E21" s="331"/>
      <c r="F21" s="227"/>
      <c r="H21" s="227"/>
      <c r="I21" s="227"/>
    </row>
    <row r="22" spans="1:9" ht="25.5">
      <c r="A22" s="373" t="s">
        <v>289</v>
      </c>
      <c r="B22" s="374">
        <v>121.4</v>
      </c>
      <c r="C22" s="201"/>
      <c r="D22" s="331"/>
      <c r="E22" s="331"/>
      <c r="F22" s="227"/>
      <c r="H22" s="227"/>
      <c r="I22" s="227"/>
    </row>
    <row r="23" spans="1:9" ht="25.5">
      <c r="A23" s="373" t="s">
        <v>357</v>
      </c>
      <c r="B23" s="374" t="s">
        <v>49</v>
      </c>
      <c r="C23" s="376"/>
      <c r="D23" s="331"/>
      <c r="E23" s="331"/>
      <c r="F23" s="227"/>
      <c r="H23" s="227"/>
      <c r="I23" s="227"/>
    </row>
    <row r="24" spans="1:9" ht="25.5">
      <c r="A24" s="368" t="s">
        <v>358</v>
      </c>
      <c r="B24" s="377" t="s">
        <v>3</v>
      </c>
      <c r="C24" s="372"/>
      <c r="D24" s="375">
        <v>2246457522</v>
      </c>
      <c r="E24" s="375">
        <v>839192621</v>
      </c>
      <c r="F24" s="227"/>
      <c r="H24" s="227"/>
      <c r="I24" s="227"/>
    </row>
    <row r="25" spans="1:9" ht="25.5">
      <c r="A25" s="373" t="s">
        <v>359</v>
      </c>
      <c r="B25" s="374" t="s">
        <v>4</v>
      </c>
      <c r="C25" s="376"/>
      <c r="D25" s="331">
        <v>1909920000</v>
      </c>
      <c r="E25" s="331"/>
      <c r="F25" s="227"/>
      <c r="H25" s="227"/>
      <c r="I25" s="227"/>
    </row>
    <row r="26" spans="1:9" ht="25.5">
      <c r="A26" s="373" t="s">
        <v>360</v>
      </c>
      <c r="B26" s="378" t="s">
        <v>248</v>
      </c>
      <c r="C26" s="376"/>
      <c r="D26" s="331"/>
      <c r="E26" s="331"/>
      <c r="F26" s="227"/>
      <c r="H26" s="227"/>
      <c r="I26" s="227"/>
    </row>
    <row r="27" spans="1:9" ht="25.5">
      <c r="A27" s="373" t="s">
        <v>361</v>
      </c>
      <c r="B27" s="374" t="s">
        <v>50</v>
      </c>
      <c r="C27" s="201"/>
      <c r="D27" s="331">
        <v>336537522</v>
      </c>
      <c r="E27" s="331">
        <v>839192621</v>
      </c>
      <c r="F27" s="227"/>
      <c r="H27" s="227"/>
      <c r="I27" s="227"/>
    </row>
    <row r="28" spans="1:9" ht="25.5">
      <c r="A28" s="373" t="s">
        <v>362</v>
      </c>
      <c r="B28" s="374" t="s">
        <v>51</v>
      </c>
      <c r="C28" s="201"/>
      <c r="D28" s="331"/>
      <c r="E28" s="331"/>
      <c r="F28" s="227"/>
      <c r="H28" s="227"/>
      <c r="I28" s="227"/>
    </row>
    <row r="29" spans="1:9" ht="42" customHeight="1">
      <c r="A29" s="373" t="s">
        <v>363</v>
      </c>
      <c r="B29" s="374" t="s">
        <v>249</v>
      </c>
      <c r="C29" s="201"/>
      <c r="D29" s="331"/>
      <c r="E29" s="331"/>
      <c r="F29" s="227"/>
      <c r="H29" s="227"/>
      <c r="I29" s="227"/>
    </row>
    <row r="30" spans="1:9" ht="25.5">
      <c r="A30" s="373" t="s">
        <v>364</v>
      </c>
      <c r="B30" s="374" t="s">
        <v>52</v>
      </c>
      <c r="C30" s="201"/>
      <c r="D30" s="331">
        <v>336537522</v>
      </c>
      <c r="E30" s="331">
        <v>839192621</v>
      </c>
      <c r="F30" s="227"/>
      <c r="H30" s="227"/>
      <c r="I30" s="227"/>
    </row>
    <row r="31" spans="1:9" ht="25.5">
      <c r="A31" s="373" t="s">
        <v>365</v>
      </c>
      <c r="B31" s="374" t="s">
        <v>53</v>
      </c>
      <c r="C31" s="201"/>
      <c r="D31" s="331"/>
      <c r="E31" s="331"/>
      <c r="F31" s="227"/>
      <c r="H31" s="227"/>
      <c r="I31" s="227"/>
    </row>
    <row r="32" spans="1:9" ht="25.5">
      <c r="A32" s="373" t="s">
        <v>366</v>
      </c>
      <c r="B32" s="374" t="s">
        <v>54</v>
      </c>
      <c r="C32" s="201"/>
      <c r="D32" s="331"/>
      <c r="E32" s="331"/>
      <c r="F32" s="227"/>
      <c r="H32" s="227"/>
      <c r="I32" s="227"/>
    </row>
    <row r="33" spans="1:9" ht="25.5">
      <c r="A33" s="368" t="s">
        <v>367</v>
      </c>
      <c r="B33" s="369" t="s">
        <v>55</v>
      </c>
      <c r="C33" s="202"/>
      <c r="D33" s="379">
        <v>38400382090</v>
      </c>
      <c r="E33" s="379">
        <v>40829289106</v>
      </c>
      <c r="F33" s="227"/>
      <c r="H33" s="227"/>
      <c r="I33" s="227"/>
    </row>
    <row r="34" spans="1:9" ht="25.5">
      <c r="A34" s="368" t="s">
        <v>368</v>
      </c>
      <c r="B34" s="369" t="s">
        <v>56</v>
      </c>
      <c r="C34" s="202"/>
      <c r="D34" s="331"/>
      <c r="E34" s="331"/>
      <c r="F34" s="227"/>
      <c r="H34" s="227"/>
      <c r="I34" s="227"/>
    </row>
    <row r="35" spans="1:9" ht="25.5">
      <c r="A35" s="373" t="s">
        <v>369</v>
      </c>
      <c r="B35" s="374" t="s">
        <v>6</v>
      </c>
      <c r="C35" s="201"/>
      <c r="D35" s="331"/>
      <c r="E35" s="331"/>
      <c r="F35" s="227"/>
      <c r="H35" s="227"/>
      <c r="I35" s="227"/>
    </row>
    <row r="36" spans="1:9" ht="25.5">
      <c r="A36" s="373" t="s">
        <v>370</v>
      </c>
      <c r="B36" s="374" t="s">
        <v>7</v>
      </c>
      <c r="C36" s="201"/>
      <c r="D36" s="331"/>
      <c r="E36" s="331"/>
      <c r="F36" s="227"/>
      <c r="H36" s="227"/>
      <c r="I36" s="227"/>
    </row>
    <row r="37" spans="1:9" ht="51">
      <c r="A37" s="373" t="s">
        <v>371</v>
      </c>
      <c r="B37" s="374" t="s">
        <v>57</v>
      </c>
      <c r="C37" s="201"/>
      <c r="D37" s="380"/>
      <c r="E37" s="380"/>
      <c r="F37" s="227"/>
      <c r="H37" s="227"/>
      <c r="I37" s="227"/>
    </row>
    <row r="38" spans="1:9" ht="25.5">
      <c r="A38" s="373" t="s">
        <v>372</v>
      </c>
      <c r="B38" s="374" t="s">
        <v>8</v>
      </c>
      <c r="C38" s="201"/>
      <c r="D38" s="381">
        <v>4212011</v>
      </c>
      <c r="E38" s="381">
        <v>1603999</v>
      </c>
      <c r="F38" s="227"/>
      <c r="H38" s="227"/>
      <c r="I38" s="227"/>
    </row>
    <row r="39" spans="1:9" ht="25.5">
      <c r="A39" s="373" t="s">
        <v>373</v>
      </c>
      <c r="B39" s="374" t="s">
        <v>9</v>
      </c>
      <c r="C39" s="201"/>
      <c r="D39" s="380"/>
      <c r="E39" s="380"/>
      <c r="F39" s="227"/>
      <c r="H39" s="227"/>
      <c r="I39" s="227"/>
    </row>
    <row r="40" spans="1:9" ht="25.5">
      <c r="A40" s="373" t="s">
        <v>374</v>
      </c>
      <c r="B40" s="374" t="s">
        <v>58</v>
      </c>
      <c r="C40" s="201"/>
      <c r="D40" s="380">
        <v>51541296</v>
      </c>
      <c r="E40" s="380">
        <v>80310000</v>
      </c>
      <c r="F40" s="227"/>
      <c r="H40" s="227"/>
      <c r="I40" s="227"/>
    </row>
    <row r="41" spans="1:9" ht="25.5">
      <c r="A41" s="373" t="s">
        <v>375</v>
      </c>
      <c r="B41" s="374" t="s">
        <v>59</v>
      </c>
      <c r="C41" s="201"/>
      <c r="D41" s="380">
        <v>280288365</v>
      </c>
      <c r="E41" s="380">
        <v>20953000</v>
      </c>
      <c r="F41" s="227"/>
      <c r="H41" s="227"/>
      <c r="I41" s="227"/>
    </row>
    <row r="42" spans="1:9" ht="25.5">
      <c r="A42" s="373" t="s">
        <v>376</v>
      </c>
      <c r="B42" s="374" t="s">
        <v>10</v>
      </c>
      <c r="C42" s="201"/>
      <c r="D42" s="380">
        <v>17009542</v>
      </c>
      <c r="E42" s="380">
        <v>17009542</v>
      </c>
      <c r="F42" s="227"/>
      <c r="H42" s="227"/>
      <c r="I42" s="227"/>
    </row>
    <row r="43" spans="1:9" ht="25.5">
      <c r="A43" s="373" t="s">
        <v>377</v>
      </c>
      <c r="B43" s="374" t="s">
        <v>60</v>
      </c>
      <c r="C43" s="201"/>
      <c r="D43" s="380">
        <v>104734065</v>
      </c>
      <c r="E43" s="380">
        <v>96400276</v>
      </c>
      <c r="F43" s="227"/>
      <c r="H43" s="227"/>
      <c r="I43" s="227"/>
    </row>
    <row r="44" spans="1:9" ht="25.5">
      <c r="A44" s="373" t="s">
        <v>378</v>
      </c>
      <c r="B44" s="374" t="s">
        <v>61</v>
      </c>
      <c r="C44" s="201"/>
      <c r="D44" s="331"/>
      <c r="E44" s="331"/>
      <c r="F44" s="227"/>
      <c r="H44" s="227"/>
      <c r="I44" s="227"/>
    </row>
    <row r="45" spans="1:9" ht="25.5">
      <c r="A45" s="368" t="s">
        <v>379</v>
      </c>
      <c r="B45" s="369" t="s">
        <v>5</v>
      </c>
      <c r="C45" s="202"/>
      <c r="D45" s="375">
        <v>457785279</v>
      </c>
      <c r="E45" s="375">
        <v>216276817</v>
      </c>
      <c r="F45" s="227"/>
      <c r="H45" s="227"/>
      <c r="I45" s="227"/>
    </row>
    <row r="46" spans="1:9" ht="38.25">
      <c r="A46" s="368" t="s">
        <v>380</v>
      </c>
      <c r="B46" s="369" t="s">
        <v>11</v>
      </c>
      <c r="C46" s="202"/>
      <c r="D46" s="375">
        <v>37942596811</v>
      </c>
      <c r="E46" s="375">
        <v>40613012289</v>
      </c>
      <c r="F46" s="227"/>
      <c r="H46" s="227"/>
      <c r="I46" s="227"/>
    </row>
    <row r="47" spans="1:9" ht="25.5">
      <c r="A47" s="373" t="s">
        <v>381</v>
      </c>
      <c r="B47" s="374" t="s">
        <v>12</v>
      </c>
      <c r="C47" s="201"/>
      <c r="D47" s="331">
        <v>33847801500</v>
      </c>
      <c r="E47" s="331">
        <v>37760707500</v>
      </c>
      <c r="F47" s="227"/>
      <c r="H47" s="227"/>
      <c r="I47" s="227"/>
    </row>
    <row r="48" spans="1:9" ht="25.5">
      <c r="A48" s="373" t="s">
        <v>382</v>
      </c>
      <c r="B48" s="374" t="s">
        <v>13</v>
      </c>
      <c r="C48" s="201"/>
      <c r="D48" s="331">
        <v>1504457548400</v>
      </c>
      <c r="E48" s="331">
        <v>1504024529500</v>
      </c>
      <c r="F48" s="227"/>
      <c r="H48" s="227"/>
      <c r="I48" s="227"/>
    </row>
    <row r="49" spans="1:9" ht="25.5">
      <c r="A49" s="373" t="s">
        <v>383</v>
      </c>
      <c r="B49" s="374" t="s">
        <v>62</v>
      </c>
      <c r="C49" s="201"/>
      <c r="D49" s="331">
        <v>-1470609746900</v>
      </c>
      <c r="E49" s="331">
        <v>-1466263822000</v>
      </c>
      <c r="F49" s="227"/>
      <c r="H49" s="227"/>
      <c r="I49" s="227"/>
    </row>
    <row r="50" spans="1:9" ht="25.5">
      <c r="A50" s="373" t="s">
        <v>384</v>
      </c>
      <c r="B50" s="374" t="s">
        <v>63</v>
      </c>
      <c r="C50" s="201"/>
      <c r="D50" s="331">
        <v>-5599426578</v>
      </c>
      <c r="E50" s="331">
        <v>-5261521967</v>
      </c>
      <c r="F50" s="227"/>
      <c r="H50" s="227"/>
      <c r="I50" s="227"/>
    </row>
    <row r="51" spans="1:9" ht="25.5">
      <c r="A51" s="373" t="s">
        <v>385</v>
      </c>
      <c r="B51" s="374" t="s">
        <v>14</v>
      </c>
      <c r="C51" s="201"/>
      <c r="D51" s="331">
        <v>9694221889</v>
      </c>
      <c r="E51" s="331">
        <v>8113826756</v>
      </c>
      <c r="F51" s="227"/>
      <c r="H51" s="227"/>
      <c r="I51" s="227"/>
    </row>
    <row r="52" spans="1:9" ht="38.25">
      <c r="A52" s="368" t="s">
        <v>386</v>
      </c>
      <c r="B52" s="369" t="s">
        <v>15</v>
      </c>
      <c r="C52" s="202"/>
      <c r="D52" s="382">
        <v>11209.76</v>
      </c>
      <c r="E52" s="382">
        <v>10755.36</v>
      </c>
      <c r="F52" s="227"/>
      <c r="H52" s="227"/>
      <c r="I52" s="227"/>
    </row>
    <row r="53" spans="1:9" ht="25.5">
      <c r="A53" s="368" t="s">
        <v>387</v>
      </c>
      <c r="B53" s="369" t="s">
        <v>64</v>
      </c>
      <c r="C53" s="202"/>
      <c r="D53" s="331"/>
      <c r="E53" s="331"/>
      <c r="F53" s="227"/>
      <c r="H53" s="227"/>
      <c r="I53" s="227"/>
    </row>
    <row r="54" spans="1:9" ht="28.5" customHeight="1">
      <c r="A54" s="373" t="s">
        <v>388</v>
      </c>
      <c r="B54" s="374" t="s">
        <v>65</v>
      </c>
      <c r="C54" s="201"/>
      <c r="D54" s="331"/>
      <c r="E54" s="331"/>
      <c r="F54" s="227"/>
      <c r="H54" s="227"/>
      <c r="I54" s="227"/>
    </row>
    <row r="55" spans="1:9" ht="38.25">
      <c r="A55" s="373" t="s">
        <v>389</v>
      </c>
      <c r="B55" s="374" t="s">
        <v>66</v>
      </c>
      <c r="C55" s="201"/>
      <c r="D55" s="331"/>
      <c r="E55" s="331"/>
      <c r="F55" s="227"/>
      <c r="H55" s="227"/>
      <c r="I55" s="227"/>
    </row>
    <row r="56" spans="1:9" ht="29.25" customHeight="1">
      <c r="A56" s="368" t="s">
        <v>390</v>
      </c>
      <c r="B56" s="369" t="s">
        <v>67</v>
      </c>
      <c r="C56" s="202"/>
      <c r="D56" s="331"/>
      <c r="E56" s="331"/>
      <c r="F56" s="227"/>
      <c r="H56" s="227"/>
      <c r="I56" s="227"/>
    </row>
    <row r="57" spans="1:9" ht="25.5">
      <c r="A57" s="373" t="s">
        <v>391</v>
      </c>
      <c r="B57" s="374" t="s">
        <v>68</v>
      </c>
      <c r="C57" s="201"/>
      <c r="D57" s="331"/>
      <c r="E57" s="331"/>
      <c r="F57" s="227"/>
      <c r="H57" s="227"/>
      <c r="I57" s="227"/>
    </row>
    <row r="58" spans="1:9" ht="25.5">
      <c r="A58" s="373" t="s">
        <v>392</v>
      </c>
      <c r="B58" s="374" t="s">
        <v>69</v>
      </c>
      <c r="C58" s="201"/>
      <c r="D58" s="331"/>
      <c r="E58" s="331"/>
      <c r="F58" s="227"/>
      <c r="H58" s="227"/>
      <c r="I58" s="227"/>
    </row>
    <row r="59" spans="1:9" ht="25.5">
      <c r="A59" s="373" t="s">
        <v>393</v>
      </c>
      <c r="B59" s="374" t="s">
        <v>70</v>
      </c>
      <c r="C59" s="201"/>
      <c r="D59" s="331"/>
      <c r="E59" s="331"/>
      <c r="F59" s="227"/>
      <c r="H59" s="227"/>
      <c r="I59" s="227"/>
    </row>
    <row r="60" spans="1:9" ht="25.5">
      <c r="A60" s="373" t="s">
        <v>394</v>
      </c>
      <c r="B60" s="374" t="s">
        <v>71</v>
      </c>
      <c r="C60" s="201"/>
      <c r="D60" s="383">
        <v>3384780.15</v>
      </c>
      <c r="E60" s="383">
        <v>3776070.75</v>
      </c>
      <c r="F60" s="227"/>
      <c r="H60" s="227"/>
      <c r="I60" s="227"/>
    </row>
    <row r="61" spans="1:9">
      <c r="A61" s="228"/>
      <c r="B61" s="229"/>
      <c r="C61" s="214"/>
      <c r="D61" s="230"/>
      <c r="E61" s="230"/>
    </row>
    <row r="62" spans="1:9">
      <c r="A62" s="231"/>
      <c r="B62" s="339"/>
      <c r="C62" s="339"/>
      <c r="D62" s="232"/>
      <c r="E62" s="232"/>
    </row>
    <row r="63" spans="1:9">
      <c r="A63" s="24" t="s">
        <v>176</v>
      </c>
      <c r="B63" s="221"/>
      <c r="C63" s="25"/>
      <c r="D63" s="26" t="s">
        <v>177</v>
      </c>
      <c r="E63" s="26"/>
    </row>
    <row r="64" spans="1:9">
      <c r="A64" s="233" t="s">
        <v>178</v>
      </c>
      <c r="B64" s="221"/>
      <c r="C64" s="25"/>
      <c r="D64" s="234" t="s">
        <v>179</v>
      </c>
      <c r="E64" s="234"/>
    </row>
    <row r="65" spans="1:5">
      <c r="A65" s="221"/>
      <c r="B65" s="221"/>
      <c r="C65" s="25"/>
      <c r="D65" s="25"/>
      <c r="E65" s="25"/>
    </row>
    <row r="66" spans="1:5">
      <c r="A66" s="221"/>
      <c r="B66" s="221"/>
      <c r="C66" s="25"/>
      <c r="D66" s="25"/>
      <c r="E66" s="25"/>
    </row>
    <row r="67" spans="1:5">
      <c r="A67" s="221"/>
      <c r="B67" s="221"/>
      <c r="C67" s="25"/>
      <c r="D67" s="25"/>
      <c r="E67" s="25"/>
    </row>
    <row r="68" spans="1:5">
      <c r="A68" s="221"/>
      <c r="B68" s="221"/>
      <c r="C68" s="25"/>
      <c r="D68" s="25"/>
      <c r="E68" s="25"/>
    </row>
    <row r="69" spans="1:5">
      <c r="A69" s="221"/>
      <c r="B69" s="221"/>
      <c r="C69" s="25"/>
      <c r="D69" s="25"/>
      <c r="E69" s="25"/>
    </row>
    <row r="70" spans="1:5">
      <c r="A70" s="221"/>
      <c r="B70" s="221"/>
      <c r="C70" s="25"/>
      <c r="D70" s="25"/>
      <c r="E70" s="25"/>
    </row>
    <row r="71" spans="1:5">
      <c r="A71" s="27"/>
      <c r="B71" s="27"/>
      <c r="C71" s="25"/>
      <c r="D71" s="28"/>
      <c r="E71" s="28"/>
    </row>
    <row r="72" spans="1:5">
      <c r="A72" s="24" t="s">
        <v>238</v>
      </c>
      <c r="B72" s="221"/>
      <c r="C72" s="25"/>
      <c r="D72" s="129" t="s">
        <v>476</v>
      </c>
      <c r="E72" s="26"/>
    </row>
    <row r="73" spans="1:5">
      <c r="A73" s="24" t="s">
        <v>631</v>
      </c>
      <c r="B73" s="221"/>
      <c r="C73" s="25"/>
      <c r="D73" s="26"/>
      <c r="E73" s="26"/>
    </row>
    <row r="74" spans="1:5">
      <c r="A74" s="1" t="s">
        <v>239</v>
      </c>
      <c r="B74" s="221"/>
      <c r="C74" s="25"/>
      <c r="D74" s="25"/>
      <c r="E74" s="25"/>
    </row>
    <row r="75" spans="1:5">
      <c r="A75" s="211"/>
      <c r="B75" s="211"/>
      <c r="E75" s="224"/>
    </row>
    <row r="76" spans="1:5">
      <c r="A76" s="211"/>
      <c r="B76" s="211"/>
      <c r="E76" s="224"/>
    </row>
    <row r="77" spans="1:5">
      <c r="A77" s="437"/>
      <c r="B77" s="437"/>
      <c r="C77" s="235"/>
      <c r="D77" s="437"/>
      <c r="E77" s="437"/>
    </row>
    <row r="78" spans="1:5">
      <c r="A78" s="435"/>
      <c r="B78" s="435"/>
      <c r="C78" s="236"/>
      <c r="D78" s="435"/>
      <c r="E78" s="435"/>
    </row>
    <row r="79" spans="1:5" ht="13.15" customHeight="1">
      <c r="A79" s="436"/>
      <c r="B79" s="436"/>
      <c r="C79" s="237"/>
      <c r="D79" s="434"/>
      <c r="E79" s="43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topLeftCell="A16" zoomScaleNormal="100" zoomScaleSheetLayoutView="100" workbookViewId="0">
      <selection activeCell="B24" sqref="B24"/>
    </sheetView>
  </sheetViews>
  <sheetFormatPr defaultColWidth="9.140625" defaultRowHeight="12.75"/>
  <cols>
    <col min="1" max="1" width="9.28515625" style="33" bestFit="1" customWidth="1"/>
    <col min="2" max="2" width="50" style="33" customWidth="1"/>
    <col min="3" max="3" width="13.5703125" style="33" customWidth="1"/>
    <col min="4" max="4" width="22.5703125" style="385" customWidth="1"/>
    <col min="5" max="5" width="22" style="385" customWidth="1"/>
    <col min="6" max="6" width="23.5703125" style="386" customWidth="1"/>
    <col min="7" max="7" width="18" style="33" hidden="1" customWidth="1"/>
    <col min="8" max="8" width="9.140625" style="384"/>
    <col min="9" max="9" width="16.140625" style="384" bestFit="1" customWidth="1"/>
    <col min="10" max="10" width="13.5703125" style="384" bestFit="1" customWidth="1"/>
    <col min="11" max="11" width="14.140625" style="384" bestFit="1" customWidth="1"/>
    <col min="12" max="16384" width="9.140625" style="33"/>
  </cols>
  <sheetData>
    <row r="1" spans="1:11" ht="23.25" customHeight="1">
      <c r="A1" s="430" t="s">
        <v>539</v>
      </c>
      <c r="B1" s="430"/>
      <c r="C1" s="430"/>
      <c r="D1" s="430"/>
      <c r="E1" s="430"/>
      <c r="F1" s="430"/>
    </row>
    <row r="2" spans="1:11" ht="25.5" customHeight="1">
      <c r="A2" s="431" t="s">
        <v>540</v>
      </c>
      <c r="B2" s="431"/>
      <c r="C2" s="431"/>
      <c r="D2" s="431"/>
      <c r="E2" s="431"/>
      <c r="F2" s="431"/>
    </row>
    <row r="3" spans="1:11" ht="15" customHeight="1">
      <c r="A3" s="432" t="s">
        <v>281</v>
      </c>
      <c r="B3" s="432"/>
      <c r="C3" s="432"/>
      <c r="D3" s="432"/>
      <c r="E3" s="432"/>
      <c r="F3" s="432"/>
    </row>
    <row r="4" spans="1:11">
      <c r="A4" s="432"/>
      <c r="B4" s="432"/>
      <c r="C4" s="432"/>
      <c r="D4" s="432"/>
      <c r="E4" s="432"/>
      <c r="F4" s="432"/>
    </row>
    <row r="5" spans="1:11">
      <c r="A5" s="438" t="str">
        <f>'ngay thang'!B12</f>
        <v>Tại ngày 31 tháng 1 năm 2023/ As at 31 Jan 2023</v>
      </c>
      <c r="B5" s="438"/>
      <c r="C5" s="438"/>
      <c r="D5" s="438"/>
      <c r="E5" s="438"/>
      <c r="F5" s="438"/>
    </row>
    <row r="6" spans="1:11">
      <c r="A6" s="340"/>
      <c r="B6" s="340"/>
      <c r="C6" s="340"/>
      <c r="D6" s="340"/>
      <c r="E6" s="340"/>
      <c r="F6" s="238"/>
    </row>
    <row r="7" spans="1:11" ht="30" customHeight="1">
      <c r="A7" s="429" t="s">
        <v>246</v>
      </c>
      <c r="B7" s="429"/>
      <c r="C7" s="429" t="s">
        <v>311</v>
      </c>
      <c r="D7" s="429"/>
      <c r="E7" s="429"/>
      <c r="F7" s="429"/>
    </row>
    <row r="8" spans="1:11" ht="30" customHeight="1">
      <c r="A8" s="429" t="s">
        <v>244</v>
      </c>
      <c r="B8" s="429"/>
      <c r="C8" s="429" t="s">
        <v>475</v>
      </c>
      <c r="D8" s="429"/>
      <c r="E8" s="429"/>
      <c r="F8" s="429"/>
    </row>
    <row r="9" spans="1:11" ht="30" customHeight="1">
      <c r="A9" s="428" t="s">
        <v>243</v>
      </c>
      <c r="B9" s="428"/>
      <c r="C9" s="428" t="s">
        <v>245</v>
      </c>
      <c r="D9" s="428"/>
      <c r="E9" s="428"/>
      <c r="F9" s="428"/>
    </row>
    <row r="10" spans="1:11" ht="30" customHeight="1">
      <c r="A10" s="428" t="s">
        <v>247</v>
      </c>
      <c r="B10" s="428"/>
      <c r="C10" s="428" t="str">
        <f>'ngay thang'!B14</f>
        <v>Ngày 03 tháng 02 năm 2023
03 Feb 2023</v>
      </c>
      <c r="D10" s="428"/>
      <c r="E10" s="428"/>
      <c r="F10" s="428"/>
    </row>
    <row r="11" spans="1:11" ht="19.5" customHeight="1">
      <c r="A11" s="337"/>
      <c r="B11" s="337"/>
      <c r="C11" s="337"/>
      <c r="D11" s="337"/>
      <c r="E11" s="337"/>
      <c r="F11" s="337"/>
    </row>
    <row r="12" spans="1:11" ht="21.75" customHeight="1">
      <c r="A12" s="239" t="s">
        <v>282</v>
      </c>
    </row>
    <row r="13" spans="1:11" ht="53.25" customHeight="1">
      <c r="A13" s="240" t="s">
        <v>199</v>
      </c>
      <c r="B13" s="240" t="s">
        <v>200</v>
      </c>
      <c r="C13" s="240" t="s">
        <v>201</v>
      </c>
      <c r="D13" s="225" t="s">
        <v>305</v>
      </c>
      <c r="E13" s="241" t="s">
        <v>306</v>
      </c>
      <c r="F13" s="242" t="s">
        <v>234</v>
      </c>
      <c r="G13" s="33" t="s">
        <v>639</v>
      </c>
    </row>
    <row r="14" spans="1:11" s="1" customFormat="1" ht="25.5">
      <c r="A14" s="243" t="s">
        <v>46</v>
      </c>
      <c r="B14" s="15" t="s">
        <v>250</v>
      </c>
      <c r="C14" s="14" t="s">
        <v>88</v>
      </c>
      <c r="D14" s="299"/>
      <c r="E14" s="300"/>
      <c r="F14" s="301"/>
      <c r="H14" s="384"/>
      <c r="I14" s="384"/>
      <c r="J14" s="384"/>
      <c r="K14" s="384"/>
    </row>
    <row r="15" spans="1:11" s="1" customFormat="1" ht="25.5">
      <c r="A15" s="243" t="s">
        <v>89</v>
      </c>
      <c r="B15" s="14" t="s">
        <v>395</v>
      </c>
      <c r="C15" s="14" t="s">
        <v>90</v>
      </c>
      <c r="D15" s="294">
        <v>17899299086</v>
      </c>
      <c r="E15" s="294">
        <v>9203601827</v>
      </c>
      <c r="F15" s="296">
        <f>IFERROR(D15/G15,"")</f>
        <v>1.0839074282830989</v>
      </c>
      <c r="G15" s="387">
        <v>16513678769</v>
      </c>
      <c r="H15" s="384"/>
      <c r="I15" s="384"/>
      <c r="J15" s="384"/>
      <c r="K15" s="384"/>
    </row>
    <row r="16" spans="1:11" s="1" customFormat="1" ht="25.5">
      <c r="A16" s="243"/>
      <c r="B16" s="244" t="s">
        <v>541</v>
      </c>
      <c r="C16" s="14" t="s">
        <v>91</v>
      </c>
      <c r="D16" s="294">
        <v>16000000000</v>
      </c>
      <c r="E16" s="294">
        <v>4000000000</v>
      </c>
      <c r="F16" s="296">
        <f t="shared" ref="F16:F57" si="0">IFERROR(D16/G16,"")</f>
        <v>3.2</v>
      </c>
      <c r="G16" s="387">
        <v>5000000000</v>
      </c>
      <c r="H16" s="384"/>
      <c r="I16" s="384"/>
      <c r="J16" s="384"/>
      <c r="K16" s="384"/>
    </row>
    <row r="17" spans="1:11" s="1" customFormat="1" ht="25.5">
      <c r="A17" s="243"/>
      <c r="B17" s="244" t="s">
        <v>396</v>
      </c>
      <c r="C17" s="14" t="s">
        <v>92</v>
      </c>
      <c r="D17" s="294">
        <v>1899299086</v>
      </c>
      <c r="E17" s="294">
        <v>5203601827</v>
      </c>
      <c r="F17" s="296">
        <f t="shared" si="0"/>
        <v>0.16496022896815282</v>
      </c>
      <c r="G17" s="387">
        <v>11513678769</v>
      </c>
      <c r="H17" s="384"/>
      <c r="I17" s="384"/>
      <c r="J17" s="384"/>
      <c r="K17" s="384"/>
    </row>
    <row r="18" spans="1:11" s="1" customFormat="1" ht="25.5">
      <c r="A18" s="243" t="s">
        <v>93</v>
      </c>
      <c r="B18" s="14" t="s">
        <v>398</v>
      </c>
      <c r="C18" s="14" t="s">
        <v>94</v>
      </c>
      <c r="D18" s="294">
        <v>18254625482</v>
      </c>
      <c r="E18" s="294">
        <v>30786494658</v>
      </c>
      <c r="F18" s="296">
        <f t="shared" si="0"/>
        <v>0.20968276450290929</v>
      </c>
      <c r="G18" s="387">
        <v>87058302218</v>
      </c>
      <c r="H18" s="384"/>
      <c r="I18" s="384"/>
      <c r="J18" s="384"/>
      <c r="K18" s="384"/>
    </row>
    <row r="19" spans="1:11" s="1" customFormat="1" ht="25.5">
      <c r="A19" s="243"/>
      <c r="B19" s="244" t="s">
        <v>399</v>
      </c>
      <c r="C19" s="14" t="s">
        <v>95</v>
      </c>
      <c r="D19" s="295"/>
      <c r="E19" s="295"/>
      <c r="F19" s="296" t="str">
        <f t="shared" si="0"/>
        <v/>
      </c>
      <c r="G19" s="1" t="s">
        <v>653</v>
      </c>
      <c r="H19" s="384"/>
      <c r="I19" s="384"/>
      <c r="J19" s="384"/>
      <c r="K19" s="384"/>
    </row>
    <row r="20" spans="1:11" s="1" customFormat="1" ht="25.5">
      <c r="A20" s="243"/>
      <c r="B20" s="244" t="s">
        <v>400</v>
      </c>
      <c r="C20" s="14" t="s">
        <v>96</v>
      </c>
      <c r="D20" s="294">
        <v>18254625482</v>
      </c>
      <c r="E20" s="294">
        <v>30786494658</v>
      </c>
      <c r="F20" s="296">
        <f t="shared" si="0"/>
        <v>0.24640180714451118</v>
      </c>
      <c r="G20" s="387">
        <v>74084787338</v>
      </c>
      <c r="H20" s="384"/>
      <c r="I20" s="384"/>
      <c r="J20" s="384"/>
      <c r="K20" s="384"/>
    </row>
    <row r="21" spans="1:11" s="1" customFormat="1" ht="25.5">
      <c r="A21" s="243"/>
      <c r="B21" s="244" t="s">
        <v>401</v>
      </c>
      <c r="C21" s="14" t="s">
        <v>181</v>
      </c>
      <c r="D21" s="294"/>
      <c r="E21" s="294"/>
      <c r="F21" s="296">
        <f t="shared" si="0"/>
        <v>0</v>
      </c>
      <c r="G21" s="387">
        <v>12973514880</v>
      </c>
      <c r="H21" s="384"/>
      <c r="I21" s="384"/>
      <c r="J21" s="384"/>
      <c r="K21" s="384"/>
    </row>
    <row r="22" spans="1:11" s="1" customFormat="1" ht="25.5">
      <c r="A22" s="243"/>
      <c r="B22" s="244" t="s">
        <v>290</v>
      </c>
      <c r="C22" s="14" t="s">
        <v>182</v>
      </c>
      <c r="D22" s="295"/>
      <c r="E22" s="295"/>
      <c r="F22" s="296" t="str">
        <f t="shared" si="0"/>
        <v/>
      </c>
      <c r="G22" s="1" t="s">
        <v>653</v>
      </c>
      <c r="H22" s="384"/>
      <c r="I22" s="384"/>
      <c r="J22" s="384"/>
      <c r="K22" s="384"/>
    </row>
    <row r="23" spans="1:11" s="1" customFormat="1" ht="25.5">
      <c r="A23" s="243" t="s">
        <v>97</v>
      </c>
      <c r="B23" s="244" t="s">
        <v>571</v>
      </c>
      <c r="C23" s="14"/>
      <c r="D23" s="295"/>
      <c r="E23" s="295"/>
      <c r="F23" s="296" t="str">
        <f t="shared" si="0"/>
        <v/>
      </c>
      <c r="G23" s="1" t="s">
        <v>653</v>
      </c>
      <c r="H23" s="384"/>
      <c r="I23" s="384"/>
      <c r="J23" s="384"/>
      <c r="K23" s="384"/>
    </row>
    <row r="24" spans="1:11" s="1" customFormat="1" ht="25.5">
      <c r="A24" s="243" t="s">
        <v>99</v>
      </c>
      <c r="B24" s="14" t="s">
        <v>402</v>
      </c>
      <c r="C24" s="14" t="s">
        <v>98</v>
      </c>
      <c r="D24" s="294">
        <v>304318343</v>
      </c>
      <c r="E24" s="294">
        <v>819466593</v>
      </c>
      <c r="F24" s="296">
        <f t="shared" si="0"/>
        <v>0.25858255066899011</v>
      </c>
      <c r="G24" s="387">
        <v>1176871147</v>
      </c>
      <c r="H24" s="384"/>
      <c r="I24" s="384"/>
      <c r="J24" s="384"/>
      <c r="K24" s="384"/>
    </row>
    <row r="25" spans="1:11" s="1" customFormat="1" ht="25.5">
      <c r="A25" s="243" t="s">
        <v>101</v>
      </c>
      <c r="B25" s="14" t="s">
        <v>403</v>
      </c>
      <c r="C25" s="14" t="s">
        <v>100</v>
      </c>
      <c r="D25" s="294">
        <v>32219179</v>
      </c>
      <c r="E25" s="294">
        <v>19726028</v>
      </c>
      <c r="F25" s="296">
        <f t="shared" si="0"/>
        <v>4.6954263114740019E-2</v>
      </c>
      <c r="G25" s="387">
        <v>686182188</v>
      </c>
      <c r="H25" s="384"/>
      <c r="I25" s="384"/>
      <c r="J25" s="384"/>
      <c r="K25" s="384"/>
    </row>
    <row r="26" spans="1:11" s="1" customFormat="1" ht="25.5">
      <c r="A26" s="243" t="s">
        <v>103</v>
      </c>
      <c r="B26" s="14" t="s">
        <v>570</v>
      </c>
      <c r="C26" s="14"/>
      <c r="D26" s="295"/>
      <c r="E26" s="295"/>
      <c r="F26" s="296" t="str">
        <f t="shared" si="0"/>
        <v/>
      </c>
      <c r="G26" s="1" t="s">
        <v>653</v>
      </c>
      <c r="H26" s="384"/>
      <c r="I26" s="384"/>
      <c r="J26" s="384"/>
      <c r="K26" s="384"/>
    </row>
    <row r="27" spans="1:11" s="1" customFormat="1" ht="25.5">
      <c r="A27" s="243" t="s">
        <v>105</v>
      </c>
      <c r="B27" s="14" t="s">
        <v>404</v>
      </c>
      <c r="C27" s="14" t="s">
        <v>102</v>
      </c>
      <c r="D27" s="295">
        <v>1909920000</v>
      </c>
      <c r="E27" s="295"/>
      <c r="F27" s="296" t="str">
        <f t="shared" si="0"/>
        <v/>
      </c>
      <c r="G27" s="1" t="s">
        <v>653</v>
      </c>
      <c r="H27" s="384"/>
      <c r="I27" s="384"/>
      <c r="J27" s="384"/>
      <c r="K27" s="384"/>
    </row>
    <row r="28" spans="1:11" s="1" customFormat="1" ht="25.5">
      <c r="A28" s="243" t="s">
        <v>107</v>
      </c>
      <c r="B28" s="14" t="s">
        <v>405</v>
      </c>
      <c r="C28" s="14" t="s">
        <v>104</v>
      </c>
      <c r="D28" s="295"/>
      <c r="E28" s="295"/>
      <c r="F28" s="296" t="str">
        <f t="shared" si="0"/>
        <v/>
      </c>
      <c r="G28" s="1" t="s">
        <v>653</v>
      </c>
      <c r="H28" s="384"/>
      <c r="I28" s="384"/>
      <c r="J28" s="384"/>
      <c r="K28" s="384"/>
    </row>
    <row r="29" spans="1:11" s="1" customFormat="1" ht="25.5">
      <c r="A29" s="243" t="s">
        <v>542</v>
      </c>
      <c r="B29" s="14" t="s">
        <v>406</v>
      </c>
      <c r="C29" s="14" t="s">
        <v>106</v>
      </c>
      <c r="D29" s="295"/>
      <c r="E29" s="295"/>
      <c r="F29" s="296" t="str">
        <f t="shared" si="0"/>
        <v/>
      </c>
      <c r="G29" s="1" t="s">
        <v>653</v>
      </c>
      <c r="H29" s="384"/>
      <c r="I29" s="384"/>
      <c r="J29" s="384"/>
      <c r="K29" s="384"/>
    </row>
    <row r="30" spans="1:11" s="34" customFormat="1" ht="25.5">
      <c r="A30" s="245" t="s">
        <v>543</v>
      </c>
      <c r="B30" s="15" t="s">
        <v>251</v>
      </c>
      <c r="C30" s="15" t="s">
        <v>108</v>
      </c>
      <c r="D30" s="297">
        <v>38400382090</v>
      </c>
      <c r="E30" s="297">
        <v>40829289106</v>
      </c>
      <c r="F30" s="418">
        <f t="shared" si="0"/>
        <v>0.36420894000683607</v>
      </c>
      <c r="G30" s="388">
        <v>105435034322</v>
      </c>
      <c r="H30" s="384"/>
      <c r="I30" s="384"/>
      <c r="J30" s="384"/>
      <c r="K30" s="384"/>
    </row>
    <row r="31" spans="1:11" s="1" customFormat="1" ht="25.5">
      <c r="A31" s="245" t="s">
        <v>56</v>
      </c>
      <c r="B31" s="15" t="s">
        <v>252</v>
      </c>
      <c r="C31" s="14" t="s">
        <v>109</v>
      </c>
      <c r="D31" s="295"/>
      <c r="E31" s="295"/>
      <c r="F31" s="296" t="str">
        <f t="shared" si="0"/>
        <v/>
      </c>
      <c r="G31" s="1" t="s">
        <v>653</v>
      </c>
      <c r="H31" s="384"/>
      <c r="I31" s="384"/>
      <c r="J31" s="384"/>
      <c r="K31" s="384"/>
    </row>
    <row r="32" spans="1:11" s="1" customFormat="1" ht="38.25">
      <c r="A32" s="245" t="s">
        <v>110</v>
      </c>
      <c r="B32" s="15" t="s">
        <v>544</v>
      </c>
      <c r="C32" s="14"/>
      <c r="D32" s="295"/>
      <c r="E32" s="295"/>
      <c r="F32" s="296" t="str">
        <f t="shared" si="0"/>
        <v/>
      </c>
      <c r="G32" s="1" t="s">
        <v>653</v>
      </c>
      <c r="H32" s="384"/>
      <c r="I32" s="384"/>
      <c r="J32" s="384"/>
      <c r="K32" s="384"/>
    </row>
    <row r="33" spans="1:11" s="1" customFormat="1" ht="38.25" customHeight="1">
      <c r="A33" s="245" t="s">
        <v>112</v>
      </c>
      <c r="B33" s="15" t="s">
        <v>407</v>
      </c>
      <c r="C33" s="15" t="s">
        <v>111</v>
      </c>
      <c r="D33" s="295"/>
      <c r="E33" s="295"/>
      <c r="F33" s="296" t="str">
        <f t="shared" si="0"/>
        <v/>
      </c>
      <c r="G33" s="1" t="s">
        <v>653</v>
      </c>
      <c r="H33" s="384"/>
      <c r="I33" s="384"/>
      <c r="J33" s="384"/>
      <c r="K33" s="384"/>
    </row>
    <row r="34" spans="1:11" s="1" customFormat="1" ht="25.5">
      <c r="A34" s="243"/>
      <c r="B34" s="244" t="s">
        <v>572</v>
      </c>
      <c r="C34" s="14" t="s">
        <v>240</v>
      </c>
      <c r="D34" s="295"/>
      <c r="E34" s="295"/>
      <c r="F34" s="296" t="str">
        <f t="shared" si="0"/>
        <v/>
      </c>
      <c r="G34" s="1" t="s">
        <v>653</v>
      </c>
      <c r="H34" s="384"/>
      <c r="I34" s="384"/>
      <c r="J34" s="384"/>
      <c r="K34" s="384"/>
    </row>
    <row r="35" spans="1:11" s="1" customFormat="1" ht="25.5">
      <c r="A35" s="243"/>
      <c r="B35" s="244" t="s">
        <v>408</v>
      </c>
      <c r="C35" s="14" t="s">
        <v>253</v>
      </c>
      <c r="D35" s="295"/>
      <c r="E35" s="295"/>
      <c r="F35" s="296" t="str">
        <f t="shared" si="0"/>
        <v/>
      </c>
      <c r="G35" s="1" t="s">
        <v>653</v>
      </c>
      <c r="H35" s="384"/>
      <c r="I35" s="384"/>
      <c r="J35" s="384"/>
      <c r="K35" s="384"/>
    </row>
    <row r="36" spans="1:11" s="1" customFormat="1" ht="25.5">
      <c r="A36" s="245" t="s">
        <v>114</v>
      </c>
      <c r="B36" s="15" t="s">
        <v>409</v>
      </c>
      <c r="C36" s="15" t="s">
        <v>113</v>
      </c>
      <c r="D36" s="297">
        <v>457785279</v>
      </c>
      <c r="E36" s="297">
        <v>216276817</v>
      </c>
      <c r="F36" s="296">
        <f t="shared" si="0"/>
        <v>1.0312172311064836</v>
      </c>
      <c r="G36" s="387">
        <v>443927104</v>
      </c>
      <c r="H36" s="384"/>
      <c r="I36" s="384"/>
      <c r="J36" s="384"/>
      <c r="K36" s="384"/>
    </row>
    <row r="37" spans="1:11" s="1" customFormat="1" ht="25.5">
      <c r="A37" s="243"/>
      <c r="B37" s="14" t="s">
        <v>410</v>
      </c>
      <c r="C37" s="14" t="s">
        <v>241</v>
      </c>
      <c r="D37" s="329">
        <v>17009542</v>
      </c>
      <c r="E37" s="329">
        <v>17009542</v>
      </c>
      <c r="F37" s="296">
        <f t="shared" si="0"/>
        <v>163553.28846153847</v>
      </c>
      <c r="G37" s="387">
        <v>104</v>
      </c>
      <c r="H37" s="384"/>
      <c r="I37" s="384"/>
      <c r="J37" s="384"/>
      <c r="K37" s="384"/>
    </row>
    <row r="38" spans="1:11" s="1" customFormat="1" ht="25.5">
      <c r="A38" s="243"/>
      <c r="B38" s="14" t="s">
        <v>411</v>
      </c>
      <c r="C38" s="14" t="s">
        <v>242</v>
      </c>
      <c r="D38" s="329">
        <v>280288365</v>
      </c>
      <c r="E38" s="329">
        <v>20953000</v>
      </c>
      <c r="F38" s="296">
        <f t="shared" si="0"/>
        <v>1.3357819826002575</v>
      </c>
      <c r="G38" s="387">
        <v>209830922</v>
      </c>
      <c r="H38" s="384"/>
      <c r="I38" s="384"/>
      <c r="J38" s="384"/>
      <c r="K38" s="384"/>
    </row>
    <row r="39" spans="1:11" s="1" customFormat="1" ht="25.5">
      <c r="A39" s="243"/>
      <c r="B39" s="14" t="s">
        <v>291</v>
      </c>
      <c r="C39" s="14" t="s">
        <v>183</v>
      </c>
      <c r="D39" s="330"/>
      <c r="E39" s="330"/>
      <c r="F39" s="296" t="str">
        <f t="shared" si="0"/>
        <v/>
      </c>
      <c r="G39" s="1" t="s">
        <v>653</v>
      </c>
      <c r="H39" s="384"/>
      <c r="I39" s="384"/>
      <c r="J39" s="384"/>
      <c r="K39" s="384"/>
    </row>
    <row r="40" spans="1:11" s="1" customFormat="1" ht="25.5">
      <c r="A40" s="243"/>
      <c r="B40" s="14" t="s">
        <v>412</v>
      </c>
      <c r="C40" s="14" t="s">
        <v>187</v>
      </c>
      <c r="D40" s="329">
        <v>15000000</v>
      </c>
      <c r="E40" s="329">
        <v>45000000</v>
      </c>
      <c r="F40" s="296">
        <f t="shared" si="0"/>
        <v>1</v>
      </c>
      <c r="G40" s="387">
        <v>15000000</v>
      </c>
      <c r="H40" s="384"/>
      <c r="I40" s="384"/>
      <c r="J40" s="384"/>
      <c r="K40" s="384"/>
    </row>
    <row r="41" spans="1:11" s="1" customFormat="1" ht="38.25">
      <c r="A41" s="243"/>
      <c r="B41" s="14" t="s">
        <v>467</v>
      </c>
      <c r="C41" s="14" t="s">
        <v>184</v>
      </c>
      <c r="D41" s="330"/>
      <c r="E41" s="330"/>
      <c r="F41" s="296" t="str">
        <f t="shared" si="0"/>
        <v/>
      </c>
      <c r="G41" s="387" t="s">
        <v>653</v>
      </c>
      <c r="H41" s="384"/>
      <c r="I41" s="384"/>
      <c r="J41" s="384"/>
      <c r="K41" s="384"/>
    </row>
    <row r="42" spans="1:11" s="1" customFormat="1" ht="25.5">
      <c r="A42" s="243"/>
      <c r="B42" s="14" t="s">
        <v>294</v>
      </c>
      <c r="C42" s="14" t="s">
        <v>190</v>
      </c>
      <c r="D42" s="329">
        <v>4212011</v>
      </c>
      <c r="E42" s="329">
        <v>1603999</v>
      </c>
      <c r="F42" s="296">
        <f t="shared" si="0"/>
        <v>0.22879224463671802</v>
      </c>
      <c r="G42" s="387">
        <v>18409763</v>
      </c>
      <c r="H42" s="384"/>
      <c r="I42" s="384"/>
      <c r="J42" s="384"/>
      <c r="K42" s="384"/>
    </row>
    <row r="43" spans="1:11" s="1" customFormat="1" ht="25.5">
      <c r="A43" s="243"/>
      <c r="B43" s="14" t="s">
        <v>292</v>
      </c>
      <c r="C43" s="14" t="s">
        <v>186</v>
      </c>
      <c r="D43" s="329">
        <v>49472659</v>
      </c>
      <c r="E43" s="329">
        <v>41108664</v>
      </c>
      <c r="F43" s="296">
        <f t="shared" si="0"/>
        <v>0.45756106019310738</v>
      </c>
      <c r="G43" s="387">
        <v>108122529</v>
      </c>
      <c r="H43" s="384"/>
      <c r="I43" s="384"/>
      <c r="J43" s="384"/>
      <c r="K43" s="384"/>
    </row>
    <row r="44" spans="1:11" s="1" customFormat="1" ht="26.25" customHeight="1">
      <c r="A44" s="243"/>
      <c r="B44" s="14" t="s">
        <v>293</v>
      </c>
      <c r="C44" s="14" t="s">
        <v>185</v>
      </c>
      <c r="D44" s="329">
        <v>20061406</v>
      </c>
      <c r="E44" s="329">
        <v>20091612</v>
      </c>
      <c r="F44" s="296">
        <f t="shared" si="0"/>
        <v>0.99603490703763042</v>
      </c>
      <c r="G44" s="387">
        <v>20141268</v>
      </c>
      <c r="H44" s="384"/>
      <c r="I44" s="384"/>
      <c r="J44" s="384"/>
      <c r="K44" s="384"/>
    </row>
    <row r="45" spans="1:11" s="1" customFormat="1" ht="26.25" customHeight="1">
      <c r="A45" s="243"/>
      <c r="B45" s="14" t="s">
        <v>413</v>
      </c>
      <c r="C45" s="14" t="s">
        <v>189</v>
      </c>
      <c r="D45" s="329">
        <v>5500000</v>
      </c>
      <c r="E45" s="329">
        <v>5500000</v>
      </c>
      <c r="F45" s="296">
        <f t="shared" si="0"/>
        <v>1</v>
      </c>
      <c r="G45" s="387">
        <v>5500000</v>
      </c>
      <c r="H45" s="384"/>
      <c r="I45" s="384"/>
      <c r="J45" s="384"/>
      <c r="K45" s="384"/>
    </row>
    <row r="46" spans="1:11" s="1" customFormat="1" ht="25.5">
      <c r="A46" s="243"/>
      <c r="B46" s="14" t="s">
        <v>414</v>
      </c>
      <c r="C46" s="14" t="s">
        <v>229</v>
      </c>
      <c r="D46" s="329">
        <v>16500000</v>
      </c>
      <c r="E46" s="329">
        <v>16500000</v>
      </c>
      <c r="F46" s="296">
        <f t="shared" si="0"/>
        <v>1</v>
      </c>
      <c r="G46" s="387">
        <v>16500000</v>
      </c>
      <c r="H46" s="384"/>
      <c r="I46" s="384"/>
      <c r="J46" s="384"/>
      <c r="K46" s="384"/>
    </row>
    <row r="47" spans="1:11" s="1" customFormat="1" ht="25.5">
      <c r="A47" s="243"/>
      <c r="B47" s="14" t="s">
        <v>415</v>
      </c>
      <c r="C47" s="14" t="s">
        <v>192</v>
      </c>
      <c r="D47" s="329">
        <v>13200000</v>
      </c>
      <c r="E47" s="329">
        <v>13200000</v>
      </c>
      <c r="F47" s="296">
        <f t="shared" si="0"/>
        <v>1.2</v>
      </c>
      <c r="G47" s="387">
        <v>11000000</v>
      </c>
      <c r="H47" s="384"/>
      <c r="I47" s="384"/>
      <c r="J47" s="384"/>
      <c r="K47" s="384"/>
    </row>
    <row r="48" spans="1:11" s="1" customFormat="1" ht="25.5">
      <c r="A48" s="243"/>
      <c r="B48" s="14" t="s">
        <v>296</v>
      </c>
      <c r="C48" s="14" t="s">
        <v>188</v>
      </c>
      <c r="D48" s="329">
        <v>35310000</v>
      </c>
      <c r="E48" s="329">
        <v>35310000</v>
      </c>
      <c r="F48" s="296">
        <f t="shared" si="0"/>
        <v>0.90543443749494523</v>
      </c>
      <c r="G48" s="387">
        <v>38997854</v>
      </c>
      <c r="H48" s="384"/>
      <c r="I48" s="384"/>
      <c r="J48" s="384"/>
      <c r="K48" s="384"/>
    </row>
    <row r="49" spans="1:11" s="1" customFormat="1" ht="25.5">
      <c r="A49" s="243"/>
      <c r="B49" s="14" t="s">
        <v>416</v>
      </c>
      <c r="C49" s="14" t="s">
        <v>191</v>
      </c>
      <c r="D49" s="330">
        <v>849312</v>
      </c>
      <c r="E49" s="330"/>
      <c r="F49" s="296">
        <f t="shared" si="0"/>
        <v>1.9999623231543056</v>
      </c>
      <c r="G49" s="387">
        <v>424664</v>
      </c>
      <c r="H49" s="384"/>
      <c r="I49" s="384"/>
      <c r="J49" s="384"/>
      <c r="K49" s="384"/>
    </row>
    <row r="50" spans="1:11" s="1" customFormat="1" ht="51">
      <c r="A50" s="243"/>
      <c r="B50" s="14" t="s">
        <v>295</v>
      </c>
      <c r="C50" s="14" t="s">
        <v>457</v>
      </c>
      <c r="D50" s="295"/>
      <c r="E50" s="295"/>
      <c r="F50" s="296" t="str">
        <f t="shared" si="0"/>
        <v/>
      </c>
      <c r="G50" s="1" t="s">
        <v>653</v>
      </c>
      <c r="H50" s="384"/>
      <c r="I50" s="384"/>
      <c r="J50" s="384"/>
      <c r="K50" s="384"/>
    </row>
    <row r="51" spans="1:11" s="1" customFormat="1" ht="25.5">
      <c r="A51" s="243"/>
      <c r="B51" s="14" t="s">
        <v>459</v>
      </c>
      <c r="C51" s="14" t="s">
        <v>458</v>
      </c>
      <c r="D51" s="295">
        <v>190992</v>
      </c>
      <c r="E51" s="295"/>
      <c r="F51" s="296" t="str">
        <f t="shared" si="0"/>
        <v/>
      </c>
      <c r="G51" s="1" t="s">
        <v>653</v>
      </c>
      <c r="H51" s="384"/>
      <c r="I51" s="384"/>
      <c r="J51" s="384"/>
      <c r="K51" s="384"/>
    </row>
    <row r="52" spans="1:11" s="1" customFormat="1" ht="25.5">
      <c r="A52" s="243"/>
      <c r="B52" s="14" t="s">
        <v>460</v>
      </c>
      <c r="C52" s="14" t="s">
        <v>468</v>
      </c>
      <c r="D52" s="295">
        <v>190992</v>
      </c>
      <c r="E52" s="295"/>
      <c r="F52" s="296" t="str">
        <f t="shared" si="0"/>
        <v/>
      </c>
      <c r="G52" s="1" t="s">
        <v>653</v>
      </c>
      <c r="H52" s="384"/>
      <c r="I52" s="384"/>
      <c r="J52" s="384"/>
      <c r="K52" s="384"/>
    </row>
    <row r="53" spans="1:11" s="1" customFormat="1" ht="25.5">
      <c r="A53" s="243"/>
      <c r="B53" s="14" t="s">
        <v>456</v>
      </c>
      <c r="C53" s="14" t="s">
        <v>469</v>
      </c>
      <c r="D53" s="295"/>
      <c r="E53" s="295"/>
      <c r="F53" s="296" t="str">
        <f t="shared" si="0"/>
        <v/>
      </c>
      <c r="G53" s="1" t="s">
        <v>653</v>
      </c>
      <c r="H53" s="384"/>
      <c r="I53" s="384"/>
      <c r="J53" s="384"/>
      <c r="K53" s="384"/>
    </row>
    <row r="54" spans="1:11" s="1" customFormat="1" ht="25.5">
      <c r="A54" s="245" t="s">
        <v>545</v>
      </c>
      <c r="B54" s="15" t="s">
        <v>417</v>
      </c>
      <c r="C54" s="15" t="s">
        <v>115</v>
      </c>
      <c r="D54" s="297">
        <v>457785279</v>
      </c>
      <c r="E54" s="297">
        <v>216276817</v>
      </c>
      <c r="F54" s="418">
        <f t="shared" si="0"/>
        <v>1.0312172311064836</v>
      </c>
      <c r="G54" s="389">
        <v>443927104</v>
      </c>
      <c r="H54" s="384"/>
      <c r="I54" s="384"/>
      <c r="J54" s="384"/>
      <c r="K54" s="384"/>
    </row>
    <row r="55" spans="1:11" s="1" customFormat="1" ht="25.5">
      <c r="A55" s="243"/>
      <c r="B55" s="246" t="s">
        <v>546</v>
      </c>
      <c r="C55" s="14" t="s">
        <v>116</v>
      </c>
      <c r="D55" s="297">
        <v>37942596811</v>
      </c>
      <c r="E55" s="297">
        <v>40613012289</v>
      </c>
      <c r="F55" s="418">
        <f t="shared" si="0"/>
        <v>0.36138867201597624</v>
      </c>
      <c r="G55" s="387">
        <v>104991107218</v>
      </c>
      <c r="H55" s="384"/>
      <c r="I55" s="384"/>
      <c r="J55" s="384"/>
      <c r="K55" s="384"/>
    </row>
    <row r="56" spans="1:11" s="1" customFormat="1" ht="25.5">
      <c r="A56" s="243"/>
      <c r="B56" s="244" t="s">
        <v>418</v>
      </c>
      <c r="C56" s="14" t="s">
        <v>117</v>
      </c>
      <c r="D56" s="298">
        <v>3384780.15</v>
      </c>
      <c r="E56" s="298">
        <v>3776070.75</v>
      </c>
      <c r="F56" s="296">
        <f t="shared" si="0"/>
        <v>0.38186816911086363</v>
      </c>
      <c r="G56" s="217">
        <v>8863739.9600000009</v>
      </c>
      <c r="H56" s="384"/>
      <c r="I56" s="384"/>
      <c r="J56" s="384"/>
      <c r="K56" s="384"/>
    </row>
    <row r="57" spans="1:11" s="1" customFormat="1" ht="25.5">
      <c r="A57" s="243"/>
      <c r="B57" s="244" t="s">
        <v>419</v>
      </c>
      <c r="C57" s="14" t="s">
        <v>118</v>
      </c>
      <c r="D57" s="298">
        <v>11209.76</v>
      </c>
      <c r="E57" s="298">
        <v>10755.36</v>
      </c>
      <c r="F57" s="296">
        <f t="shared" si="0"/>
        <v>0.94636982155354876</v>
      </c>
      <c r="G57" s="217">
        <v>11845.01</v>
      </c>
      <c r="H57" s="384"/>
      <c r="I57" s="384"/>
      <c r="J57" s="384"/>
      <c r="K57" s="384"/>
    </row>
    <row r="58" spans="1:11">
      <c r="A58" s="247"/>
      <c r="B58" s="248"/>
      <c r="C58" s="249"/>
      <c r="D58" s="250"/>
      <c r="E58" s="250"/>
      <c r="F58" s="251"/>
    </row>
    <row r="59" spans="1:11" ht="11.25" customHeight="1">
      <c r="A59" s="1"/>
      <c r="B59" s="252"/>
      <c r="C59" s="1"/>
      <c r="D59" s="253"/>
      <c r="E59" s="253"/>
      <c r="F59" s="254"/>
    </row>
    <row r="60" spans="1:11">
      <c r="A60" s="34" t="s">
        <v>176</v>
      </c>
      <c r="B60" s="1"/>
      <c r="C60" s="35"/>
      <c r="D60" s="36" t="s">
        <v>177</v>
      </c>
      <c r="E60" s="253"/>
      <c r="F60" s="254"/>
    </row>
    <row r="61" spans="1:11">
      <c r="A61" s="37" t="s">
        <v>178</v>
      </c>
      <c r="B61" s="1"/>
      <c r="C61" s="35"/>
      <c r="D61" s="38" t="s">
        <v>179</v>
      </c>
      <c r="E61" s="253"/>
      <c r="F61" s="254"/>
    </row>
    <row r="62" spans="1:11">
      <c r="A62" s="1"/>
      <c r="B62" s="1"/>
      <c r="C62" s="35"/>
      <c r="D62" s="35"/>
      <c r="E62" s="253"/>
      <c r="F62" s="254"/>
    </row>
    <row r="63" spans="1:11">
      <c r="A63" s="1"/>
      <c r="B63" s="1"/>
      <c r="C63" s="35"/>
      <c r="D63" s="35"/>
      <c r="E63" s="253"/>
      <c r="F63" s="254"/>
    </row>
    <row r="64" spans="1:11">
      <c r="A64" s="1"/>
      <c r="B64" s="1"/>
      <c r="C64" s="35"/>
      <c r="D64" s="35"/>
      <c r="E64" s="253"/>
      <c r="F64" s="254"/>
    </row>
    <row r="65" spans="1:6">
      <c r="A65" s="1"/>
      <c r="B65" s="1"/>
      <c r="C65" s="35"/>
      <c r="D65" s="35"/>
      <c r="E65" s="253"/>
      <c r="F65" s="254"/>
    </row>
    <row r="66" spans="1:6">
      <c r="A66" s="1"/>
      <c r="B66" s="1"/>
      <c r="C66" s="35"/>
      <c r="D66" s="35"/>
      <c r="E66" s="253"/>
      <c r="F66" s="254"/>
    </row>
    <row r="67" spans="1:6">
      <c r="A67" s="1"/>
      <c r="B67" s="1"/>
      <c r="C67" s="35"/>
      <c r="D67" s="35"/>
      <c r="E67" s="253"/>
      <c r="F67" s="254"/>
    </row>
    <row r="68" spans="1:6">
      <c r="A68" s="1"/>
      <c r="B68" s="1"/>
      <c r="C68" s="35"/>
      <c r="D68" s="35"/>
      <c r="E68" s="253"/>
      <c r="F68" s="254"/>
    </row>
    <row r="69" spans="1:6">
      <c r="A69" s="1"/>
      <c r="B69" s="1"/>
      <c r="C69" s="35"/>
      <c r="D69" s="35"/>
      <c r="E69" s="253"/>
      <c r="F69" s="254"/>
    </row>
    <row r="70" spans="1:6">
      <c r="A70" s="27"/>
      <c r="B70" s="27"/>
      <c r="C70" s="35"/>
      <c r="D70" s="28"/>
      <c r="E70" s="255"/>
      <c r="F70" s="256"/>
    </row>
    <row r="71" spans="1:6">
      <c r="A71" s="24" t="s">
        <v>238</v>
      </c>
      <c r="B71" s="1"/>
      <c r="C71" s="35"/>
      <c r="D71" s="26" t="s">
        <v>476</v>
      </c>
      <c r="E71" s="253"/>
      <c r="F71" s="254"/>
    </row>
    <row r="72" spans="1:6">
      <c r="A72" s="24" t="s">
        <v>631</v>
      </c>
      <c r="B72" s="1"/>
      <c r="C72" s="35"/>
      <c r="D72" s="26"/>
      <c r="E72" s="253"/>
      <c r="F72" s="254"/>
    </row>
    <row r="73" spans="1:6">
      <c r="A73" s="1" t="s">
        <v>239</v>
      </c>
      <c r="B73" s="1"/>
      <c r="C73" s="35"/>
      <c r="D73" s="25"/>
      <c r="E73" s="253"/>
      <c r="F73" s="254"/>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topLeftCell="A41" zoomScaleNormal="100" zoomScaleSheetLayoutView="100" workbookViewId="0">
      <selection activeCell="E50" sqref="E50"/>
    </sheetView>
  </sheetViews>
  <sheetFormatPr defaultColWidth="9.140625" defaultRowHeight="12.75"/>
  <cols>
    <col min="1" max="1" width="7.140625" style="33" customWidth="1"/>
    <col min="2" max="2" width="48.5703125" style="33" customWidth="1"/>
    <col min="3" max="3" width="9.140625" style="33"/>
    <col min="4" max="4" width="21.85546875" style="385" customWidth="1"/>
    <col min="5" max="5" width="21.140625" style="385" customWidth="1"/>
    <col min="6" max="6" width="19.5703125" style="385" customWidth="1"/>
    <col min="7" max="8" width="17.7109375" style="258" customWidth="1"/>
    <col min="9" max="9" width="20.7109375" style="258" customWidth="1"/>
    <col min="10" max="11" width="14.5703125" style="1" bestFit="1" customWidth="1"/>
    <col min="12" max="12" width="13.85546875" style="1" bestFit="1" customWidth="1"/>
    <col min="13" max="13" width="9.140625" style="1"/>
    <col min="14" max="14" width="12.5703125" style="1" bestFit="1" customWidth="1"/>
    <col min="15" max="16384" width="9.140625" style="33"/>
  </cols>
  <sheetData>
    <row r="1" spans="1:19" ht="23.25" customHeight="1">
      <c r="A1" s="430" t="s">
        <v>539</v>
      </c>
      <c r="B1" s="430"/>
      <c r="C1" s="430"/>
      <c r="D1" s="430"/>
      <c r="E1" s="430"/>
      <c r="F1" s="430"/>
    </row>
    <row r="2" spans="1:19" ht="33" customHeight="1">
      <c r="A2" s="431" t="s">
        <v>547</v>
      </c>
      <c r="B2" s="431"/>
      <c r="C2" s="431"/>
      <c r="D2" s="431"/>
      <c r="E2" s="431"/>
      <c r="F2" s="431"/>
    </row>
    <row r="3" spans="1:19" ht="15" customHeight="1">
      <c r="A3" s="432" t="s">
        <v>281</v>
      </c>
      <c r="B3" s="432"/>
      <c r="C3" s="432"/>
      <c r="D3" s="432"/>
      <c r="E3" s="432"/>
      <c r="F3" s="432"/>
    </row>
    <row r="4" spans="1:19">
      <c r="A4" s="432"/>
      <c r="B4" s="432"/>
      <c r="C4" s="432"/>
      <c r="D4" s="432"/>
      <c r="E4" s="432"/>
      <c r="F4" s="432"/>
    </row>
    <row r="5" spans="1:19">
      <c r="A5" s="438" t="str">
        <f>'ngay thang'!B10</f>
        <v>Tháng 1 năm 2023/Jan 2023</v>
      </c>
      <c r="B5" s="438"/>
      <c r="C5" s="438"/>
      <c r="D5" s="438"/>
      <c r="E5" s="438"/>
      <c r="F5" s="438"/>
    </row>
    <row r="6" spans="1:19">
      <c r="A6" s="340"/>
      <c r="B6" s="340"/>
      <c r="C6" s="340"/>
      <c r="D6" s="340"/>
      <c r="E6" s="340"/>
      <c r="F6" s="1"/>
    </row>
    <row r="7" spans="1:19" ht="30" customHeight="1">
      <c r="A7" s="429" t="s">
        <v>246</v>
      </c>
      <c r="B7" s="429"/>
      <c r="C7" s="429" t="s">
        <v>311</v>
      </c>
      <c r="D7" s="429"/>
      <c r="E7" s="429"/>
      <c r="F7" s="429"/>
    </row>
    <row r="8" spans="1:19" ht="30" customHeight="1">
      <c r="A8" s="429" t="s">
        <v>244</v>
      </c>
      <c r="B8" s="429"/>
      <c r="C8" s="429" t="s">
        <v>475</v>
      </c>
      <c r="D8" s="429"/>
      <c r="E8" s="429"/>
      <c r="F8" s="429"/>
    </row>
    <row r="9" spans="1:19" ht="30" customHeight="1">
      <c r="A9" s="428" t="s">
        <v>243</v>
      </c>
      <c r="B9" s="428"/>
      <c r="C9" s="428" t="s">
        <v>245</v>
      </c>
      <c r="D9" s="428"/>
      <c r="E9" s="428"/>
      <c r="F9" s="428"/>
    </row>
    <row r="10" spans="1:19" ht="30" customHeight="1">
      <c r="A10" s="428" t="s">
        <v>247</v>
      </c>
      <c r="B10" s="428"/>
      <c r="C10" s="428" t="str">
        <f>'ngay thang'!B14</f>
        <v>Ngày 03 tháng 02 năm 2023
03 Feb 2023</v>
      </c>
      <c r="D10" s="428"/>
      <c r="E10" s="428"/>
      <c r="F10" s="428"/>
    </row>
    <row r="11" spans="1:19" ht="24" customHeight="1">
      <c r="A11" s="337"/>
      <c r="B11" s="337"/>
      <c r="C11" s="337"/>
      <c r="D11" s="337"/>
      <c r="E11" s="337"/>
      <c r="F11" s="337"/>
    </row>
    <row r="12" spans="1:19" ht="21" customHeight="1">
      <c r="A12" s="285" t="s">
        <v>283</v>
      </c>
      <c r="B12" s="398"/>
      <c r="C12" s="398"/>
      <c r="D12" s="390"/>
      <c r="E12" s="390"/>
      <c r="F12" s="390"/>
    </row>
    <row r="13" spans="1:19" ht="43.5" customHeight="1">
      <c r="A13" s="286" t="s">
        <v>199</v>
      </c>
      <c r="B13" s="286" t="s">
        <v>173</v>
      </c>
      <c r="C13" s="286" t="s">
        <v>201</v>
      </c>
      <c r="D13" s="399" t="s">
        <v>305</v>
      </c>
      <c r="E13" s="399" t="s">
        <v>306</v>
      </c>
      <c r="F13" s="399" t="s">
        <v>230</v>
      </c>
    </row>
    <row r="14" spans="1:19" s="239" customFormat="1" ht="25.5">
      <c r="A14" s="287" t="s">
        <v>46</v>
      </c>
      <c r="B14" s="400" t="s">
        <v>420</v>
      </c>
      <c r="C14" s="400" t="s">
        <v>119</v>
      </c>
      <c r="D14" s="401">
        <v>347688875</v>
      </c>
      <c r="E14" s="401">
        <v>346247880</v>
      </c>
      <c r="F14" s="401">
        <v>347688875</v>
      </c>
      <c r="G14" s="391"/>
      <c r="H14" s="391"/>
      <c r="I14" s="258"/>
      <c r="J14" s="389"/>
      <c r="K14" s="389"/>
      <c r="L14" s="389"/>
      <c r="M14" s="1"/>
      <c r="N14" s="1"/>
      <c r="O14" s="392"/>
      <c r="P14" s="392"/>
      <c r="Q14" s="392"/>
      <c r="R14" s="392"/>
      <c r="S14" s="392"/>
    </row>
    <row r="15" spans="1:19" s="239" customFormat="1" ht="25.5">
      <c r="A15" s="288">
        <v>1</v>
      </c>
      <c r="B15" s="402" t="s">
        <v>573</v>
      </c>
      <c r="C15" s="400"/>
      <c r="D15" s="401"/>
      <c r="E15" s="401"/>
      <c r="F15" s="401"/>
      <c r="G15" s="391"/>
      <c r="H15" s="391"/>
      <c r="I15" s="258"/>
      <c r="J15" s="389"/>
      <c r="K15" s="389"/>
      <c r="L15" s="389"/>
      <c r="M15" s="1"/>
      <c r="N15" s="1"/>
      <c r="O15" s="392"/>
      <c r="P15" s="392"/>
      <c r="Q15" s="392"/>
      <c r="R15" s="392"/>
      <c r="S15" s="392"/>
    </row>
    <row r="16" spans="1:19" s="276" customFormat="1" ht="25.5">
      <c r="A16" s="288">
        <v>2</v>
      </c>
      <c r="B16" s="402" t="s">
        <v>421</v>
      </c>
      <c r="C16" s="402" t="s">
        <v>120</v>
      </c>
      <c r="D16" s="420">
        <v>311578559</v>
      </c>
      <c r="E16" s="403">
        <v>325634117</v>
      </c>
      <c r="F16" s="403">
        <v>311578559</v>
      </c>
      <c r="G16" s="391"/>
      <c r="H16" s="391"/>
      <c r="I16" s="258"/>
      <c r="J16" s="389"/>
      <c r="K16" s="389"/>
      <c r="L16" s="389"/>
      <c r="M16" s="1"/>
      <c r="N16" s="1"/>
    </row>
    <row r="17" spans="1:19" s="276" customFormat="1" ht="25.5">
      <c r="A17" s="288">
        <v>3</v>
      </c>
      <c r="B17" s="402" t="s">
        <v>422</v>
      </c>
      <c r="C17" s="402" t="s">
        <v>121</v>
      </c>
      <c r="D17" s="403">
        <v>36110316</v>
      </c>
      <c r="E17" s="403">
        <v>20613763</v>
      </c>
      <c r="F17" s="403">
        <v>36110316</v>
      </c>
      <c r="G17" s="391"/>
      <c r="H17" s="391"/>
      <c r="I17" s="258"/>
      <c r="J17" s="389"/>
      <c r="K17" s="389"/>
      <c r="L17" s="389"/>
      <c r="M17" s="1"/>
      <c r="N17" s="1"/>
    </row>
    <row r="18" spans="1:19" s="276" customFormat="1" ht="25.5">
      <c r="A18" s="288">
        <v>4</v>
      </c>
      <c r="B18" s="402" t="s">
        <v>423</v>
      </c>
      <c r="C18" s="402" t="s">
        <v>122</v>
      </c>
      <c r="D18" s="401"/>
      <c r="E18" s="401"/>
      <c r="F18" s="401"/>
      <c r="G18" s="391"/>
      <c r="H18" s="391"/>
      <c r="I18" s="258"/>
      <c r="J18" s="389"/>
      <c r="K18" s="389"/>
      <c r="L18" s="389"/>
      <c r="M18" s="1"/>
      <c r="N18" s="1"/>
    </row>
    <row r="19" spans="1:19" s="239" customFormat="1" ht="25.5">
      <c r="A19" s="287" t="s">
        <v>56</v>
      </c>
      <c r="B19" s="400" t="s">
        <v>424</v>
      </c>
      <c r="C19" s="400" t="s">
        <v>123</v>
      </c>
      <c r="D19" s="401">
        <v>122426758</v>
      </c>
      <c r="E19" s="401">
        <v>119176796</v>
      </c>
      <c r="F19" s="401">
        <v>122426758</v>
      </c>
      <c r="G19" s="391"/>
      <c r="H19" s="391"/>
      <c r="I19" s="258"/>
      <c r="J19" s="389"/>
      <c r="K19" s="389"/>
      <c r="L19" s="389"/>
      <c r="M19" s="1"/>
      <c r="N19" s="1"/>
      <c r="O19" s="392"/>
      <c r="P19" s="392"/>
      <c r="Q19" s="392"/>
      <c r="R19" s="392"/>
      <c r="S19" s="392"/>
    </row>
    <row r="20" spans="1:19" s="276" customFormat="1" ht="25.5">
      <c r="A20" s="288">
        <v>1</v>
      </c>
      <c r="B20" s="402" t="s">
        <v>425</v>
      </c>
      <c r="C20" s="402" t="s">
        <v>124</v>
      </c>
      <c r="D20" s="419">
        <v>49472659</v>
      </c>
      <c r="E20" s="403">
        <v>41108664</v>
      </c>
      <c r="F20" s="403">
        <v>49472659</v>
      </c>
      <c r="G20" s="391"/>
      <c r="H20" s="391"/>
      <c r="I20" s="258"/>
      <c r="J20" s="389"/>
      <c r="K20" s="389"/>
      <c r="L20" s="389"/>
      <c r="M20" s="1"/>
      <c r="N20" s="1"/>
    </row>
    <row r="21" spans="1:19" s="276" customFormat="1" ht="25.5">
      <c r="A21" s="288">
        <v>2</v>
      </c>
      <c r="B21" s="402" t="s">
        <v>426</v>
      </c>
      <c r="C21" s="402" t="s">
        <v>125</v>
      </c>
      <c r="D21" s="403">
        <v>25561406</v>
      </c>
      <c r="E21" s="403">
        <v>25591612</v>
      </c>
      <c r="F21" s="403">
        <v>25561406</v>
      </c>
      <c r="G21" s="391"/>
      <c r="H21" s="391"/>
      <c r="I21" s="258"/>
      <c r="J21" s="389"/>
      <c r="K21" s="389"/>
      <c r="L21" s="389"/>
      <c r="M21" s="1"/>
      <c r="N21" s="1"/>
    </row>
    <row r="22" spans="1:19" s="276" customFormat="1" ht="25.5">
      <c r="A22" s="288"/>
      <c r="B22" s="404" t="s">
        <v>254</v>
      </c>
      <c r="C22" s="402" t="s">
        <v>195</v>
      </c>
      <c r="D22" s="403">
        <v>20000000</v>
      </c>
      <c r="E22" s="403">
        <v>20000000</v>
      </c>
      <c r="F22" s="403">
        <v>20000000</v>
      </c>
      <c r="G22" s="391"/>
      <c r="H22" s="391"/>
      <c r="I22" s="258"/>
      <c r="J22" s="389"/>
      <c r="K22" s="389"/>
      <c r="L22" s="389"/>
      <c r="M22" s="1"/>
      <c r="N22" s="1"/>
    </row>
    <row r="23" spans="1:19" s="276" customFormat="1" ht="25.5">
      <c r="A23" s="288"/>
      <c r="B23" s="404" t="s">
        <v>255</v>
      </c>
      <c r="C23" s="402" t="s">
        <v>196</v>
      </c>
      <c r="D23" s="403">
        <v>61406</v>
      </c>
      <c r="E23" s="403">
        <v>91612</v>
      </c>
      <c r="F23" s="403">
        <v>61406</v>
      </c>
      <c r="G23" s="391"/>
      <c r="H23" s="391"/>
      <c r="I23" s="258"/>
      <c r="J23" s="389"/>
      <c r="K23" s="389"/>
      <c r="L23" s="389"/>
      <c r="M23" s="1"/>
      <c r="N23" s="1"/>
    </row>
    <row r="24" spans="1:19" s="276" customFormat="1" ht="25.5">
      <c r="A24" s="288"/>
      <c r="B24" s="404" t="s">
        <v>256</v>
      </c>
      <c r="C24" s="402" t="s">
        <v>231</v>
      </c>
      <c r="D24" s="403">
        <v>5500000</v>
      </c>
      <c r="E24" s="403">
        <v>5500000</v>
      </c>
      <c r="F24" s="403">
        <v>5500000</v>
      </c>
      <c r="G24" s="391"/>
      <c r="H24" s="391"/>
      <c r="I24" s="258"/>
      <c r="J24" s="389"/>
      <c r="K24" s="389"/>
      <c r="L24" s="389"/>
      <c r="M24" s="1"/>
      <c r="N24" s="1"/>
    </row>
    <row r="25" spans="1:19" s="276" customFormat="1" ht="55.5" customHeight="1">
      <c r="A25" s="288">
        <v>3</v>
      </c>
      <c r="B25" s="405" t="s">
        <v>548</v>
      </c>
      <c r="C25" s="402" t="s">
        <v>126</v>
      </c>
      <c r="D25" s="419">
        <v>29700000</v>
      </c>
      <c r="E25" s="403">
        <v>29700000</v>
      </c>
      <c r="F25" s="403">
        <v>29700000</v>
      </c>
      <c r="G25" s="391"/>
      <c r="H25" s="391"/>
      <c r="I25" s="258"/>
      <c r="J25" s="389"/>
      <c r="K25" s="389"/>
      <c r="L25" s="389"/>
      <c r="M25" s="1"/>
      <c r="N25" s="1"/>
    </row>
    <row r="26" spans="1:19" s="276" customFormat="1" ht="25.5">
      <c r="A26" s="288"/>
      <c r="B26" s="402" t="s">
        <v>427</v>
      </c>
      <c r="C26" s="402" t="s">
        <v>194</v>
      </c>
      <c r="D26" s="419">
        <v>16500000</v>
      </c>
      <c r="E26" s="403">
        <v>16500000</v>
      </c>
      <c r="F26" s="403">
        <v>16500000</v>
      </c>
      <c r="G26" s="391"/>
      <c r="H26" s="391"/>
      <c r="I26" s="258"/>
      <c r="J26" s="389"/>
      <c r="K26" s="389"/>
      <c r="L26" s="389"/>
      <c r="M26" s="1"/>
      <c r="N26" s="1"/>
    </row>
    <row r="27" spans="1:19" s="276" customFormat="1" ht="51">
      <c r="A27" s="288"/>
      <c r="B27" s="402" t="s">
        <v>428</v>
      </c>
      <c r="C27" s="402" t="s">
        <v>197</v>
      </c>
      <c r="D27" s="403">
        <v>13200000</v>
      </c>
      <c r="E27" s="403">
        <v>13200000</v>
      </c>
      <c r="F27" s="403">
        <v>13200000</v>
      </c>
      <c r="G27" s="391"/>
      <c r="H27" s="391"/>
      <c r="I27" s="258"/>
      <c r="J27" s="389"/>
      <c r="K27" s="389"/>
      <c r="L27" s="389"/>
      <c r="M27" s="1"/>
      <c r="N27" s="1"/>
    </row>
    <row r="28" spans="1:19" s="276" customFormat="1" ht="25.5">
      <c r="A28" s="288">
        <v>4</v>
      </c>
      <c r="B28" s="402" t="s">
        <v>549</v>
      </c>
      <c r="C28" s="402"/>
      <c r="D28" s="401"/>
      <c r="E28" s="401"/>
      <c r="F28" s="401"/>
      <c r="G28" s="391"/>
      <c r="H28" s="391"/>
      <c r="I28" s="258"/>
      <c r="J28" s="389"/>
      <c r="K28" s="389"/>
      <c r="L28" s="389"/>
      <c r="M28" s="1"/>
      <c r="N28" s="1"/>
    </row>
    <row r="29" spans="1:19" s="276" customFormat="1" ht="25.5">
      <c r="A29" s="288">
        <v>5</v>
      </c>
      <c r="B29" s="402" t="s">
        <v>550</v>
      </c>
      <c r="C29" s="402"/>
      <c r="D29" s="401"/>
      <c r="E29" s="401"/>
      <c r="F29" s="401"/>
      <c r="G29" s="391"/>
      <c r="H29" s="391"/>
      <c r="I29" s="258"/>
      <c r="J29" s="389"/>
      <c r="K29" s="389"/>
      <c r="L29" s="389"/>
      <c r="M29" s="1"/>
      <c r="N29" s="1"/>
    </row>
    <row r="30" spans="1:19" s="276" customFormat="1" ht="25.5">
      <c r="A30" s="288">
        <v>6</v>
      </c>
      <c r="B30" s="402" t="s">
        <v>429</v>
      </c>
      <c r="C30" s="402" t="s">
        <v>127</v>
      </c>
      <c r="D30" s="403"/>
      <c r="E30" s="403">
        <v>6530796</v>
      </c>
      <c r="F30" s="403"/>
      <c r="G30" s="391"/>
      <c r="H30" s="391"/>
      <c r="I30" s="258"/>
      <c r="J30" s="389"/>
      <c r="K30" s="389"/>
      <c r="L30" s="389"/>
      <c r="M30" s="1"/>
      <c r="N30" s="1"/>
    </row>
    <row r="31" spans="1:19" s="276" customFormat="1" ht="63.75">
      <c r="A31" s="288">
        <v>7</v>
      </c>
      <c r="B31" s="402" t="s">
        <v>430</v>
      </c>
      <c r="C31" s="402" t="s">
        <v>128</v>
      </c>
      <c r="D31" s="403">
        <v>15000000</v>
      </c>
      <c r="E31" s="403">
        <v>15000000</v>
      </c>
      <c r="F31" s="403">
        <v>15000000</v>
      </c>
      <c r="G31" s="391"/>
      <c r="H31" s="391"/>
      <c r="I31" s="258"/>
      <c r="J31" s="389"/>
      <c r="K31" s="389"/>
      <c r="L31" s="389"/>
      <c r="M31" s="1"/>
      <c r="N31" s="1"/>
    </row>
    <row r="32" spans="1:19" s="276" customFormat="1" ht="138.75" customHeight="1">
      <c r="A32" s="288">
        <v>8</v>
      </c>
      <c r="B32" s="405" t="s">
        <v>431</v>
      </c>
      <c r="C32" s="402" t="s">
        <v>129</v>
      </c>
      <c r="D32" s="401"/>
      <c r="E32" s="406"/>
      <c r="F32" s="401"/>
      <c r="G32" s="391"/>
      <c r="H32" s="391"/>
      <c r="I32" s="258"/>
      <c r="J32" s="389"/>
      <c r="K32" s="389"/>
      <c r="L32" s="389"/>
      <c r="M32" s="1"/>
      <c r="N32" s="1"/>
    </row>
    <row r="33" spans="1:19" s="396" customFormat="1" ht="51">
      <c r="A33" s="288">
        <v>9</v>
      </c>
      <c r="B33" s="402" t="s">
        <v>432</v>
      </c>
      <c r="C33" s="402" t="s">
        <v>130</v>
      </c>
      <c r="D33" s="403">
        <v>381984</v>
      </c>
      <c r="E33" s="403">
        <v>249559</v>
      </c>
      <c r="F33" s="403">
        <v>381984</v>
      </c>
      <c r="G33" s="393"/>
      <c r="H33" s="393"/>
      <c r="I33" s="258"/>
      <c r="J33" s="394"/>
      <c r="K33" s="394"/>
      <c r="L33" s="394"/>
      <c r="M33" s="395"/>
      <c r="N33" s="395"/>
    </row>
    <row r="34" spans="1:19" s="276" customFormat="1" ht="25.5">
      <c r="A34" s="288"/>
      <c r="B34" s="402" t="s">
        <v>297</v>
      </c>
      <c r="C34" s="402" t="s">
        <v>299</v>
      </c>
      <c r="D34" s="403">
        <v>190992</v>
      </c>
      <c r="E34" s="403">
        <v>49559</v>
      </c>
      <c r="F34" s="403">
        <v>190992</v>
      </c>
      <c r="G34" s="391"/>
      <c r="H34" s="391"/>
      <c r="I34" s="258"/>
      <c r="J34" s="389"/>
      <c r="K34" s="389"/>
      <c r="L34" s="389"/>
      <c r="M34" s="1"/>
      <c r="N34" s="1"/>
    </row>
    <row r="35" spans="1:19" s="396" customFormat="1" ht="25.5">
      <c r="A35" s="288"/>
      <c r="B35" s="402" t="s">
        <v>298</v>
      </c>
      <c r="C35" s="402" t="s">
        <v>300</v>
      </c>
      <c r="D35" s="403">
        <v>190992</v>
      </c>
      <c r="E35" s="403">
        <v>200000</v>
      </c>
      <c r="F35" s="403">
        <v>190992</v>
      </c>
      <c r="G35" s="393"/>
      <c r="H35" s="393"/>
      <c r="I35" s="258"/>
      <c r="J35" s="394"/>
      <c r="K35" s="394"/>
      <c r="L35" s="394"/>
      <c r="M35" s="395"/>
      <c r="N35" s="395"/>
    </row>
    <row r="36" spans="1:19" s="276" customFormat="1" ht="25.5">
      <c r="A36" s="288"/>
      <c r="B36" s="402" t="s">
        <v>465</v>
      </c>
      <c r="C36" s="402" t="s">
        <v>466</v>
      </c>
      <c r="D36" s="401"/>
      <c r="E36" s="401"/>
      <c r="F36" s="401"/>
      <c r="G36" s="391"/>
      <c r="H36" s="391"/>
      <c r="I36" s="258"/>
      <c r="J36" s="389"/>
      <c r="K36" s="389"/>
      <c r="L36" s="389"/>
      <c r="M36" s="1"/>
      <c r="N36" s="1"/>
    </row>
    <row r="37" spans="1:19" s="396" customFormat="1" ht="25.5">
      <c r="A37" s="288">
        <v>10</v>
      </c>
      <c r="B37" s="402" t="s">
        <v>433</v>
      </c>
      <c r="C37" s="402" t="s">
        <v>131</v>
      </c>
      <c r="D37" s="406">
        <v>2310709</v>
      </c>
      <c r="E37" s="406">
        <v>996165</v>
      </c>
      <c r="F37" s="403">
        <v>2310709</v>
      </c>
      <c r="G37" s="393"/>
      <c r="H37" s="393"/>
      <c r="I37" s="258"/>
      <c r="J37" s="394"/>
      <c r="K37" s="394"/>
      <c r="L37" s="394"/>
      <c r="M37" s="395"/>
      <c r="N37" s="395"/>
    </row>
    <row r="38" spans="1:19" s="396" customFormat="1" ht="25.5">
      <c r="A38" s="288"/>
      <c r="B38" s="402" t="s">
        <v>301</v>
      </c>
      <c r="C38" s="402" t="s">
        <v>132</v>
      </c>
      <c r="D38" s="403">
        <v>1461397</v>
      </c>
      <c r="E38" s="406">
        <v>133278</v>
      </c>
      <c r="F38" s="403">
        <v>1461397</v>
      </c>
      <c r="G38" s="393"/>
      <c r="H38" s="393"/>
      <c r="I38" s="258"/>
      <c r="J38" s="394"/>
      <c r="K38" s="394"/>
      <c r="L38" s="394"/>
      <c r="M38" s="395"/>
      <c r="N38" s="395"/>
    </row>
    <row r="39" spans="1:19" s="276" customFormat="1" ht="25.5">
      <c r="A39" s="288"/>
      <c r="B39" s="402" t="s">
        <v>434</v>
      </c>
      <c r="C39" s="402" t="s">
        <v>198</v>
      </c>
      <c r="D39" s="403">
        <v>849312</v>
      </c>
      <c r="E39" s="403">
        <v>862887</v>
      </c>
      <c r="F39" s="403">
        <v>849312</v>
      </c>
      <c r="G39" s="391"/>
      <c r="H39" s="391"/>
      <c r="I39" s="258"/>
      <c r="J39" s="389"/>
      <c r="K39" s="389"/>
      <c r="L39" s="389"/>
      <c r="M39" s="1"/>
      <c r="N39" s="1"/>
    </row>
    <row r="40" spans="1:19" s="276" customFormat="1" ht="25.5">
      <c r="A40" s="288"/>
      <c r="B40" s="402" t="s">
        <v>302</v>
      </c>
      <c r="C40" s="402" t="s">
        <v>193</v>
      </c>
      <c r="D40" s="401"/>
      <c r="E40" s="401"/>
      <c r="F40" s="401"/>
      <c r="G40" s="391"/>
      <c r="H40" s="391"/>
      <c r="I40" s="258"/>
      <c r="J40" s="389"/>
      <c r="K40" s="389"/>
      <c r="L40" s="389"/>
      <c r="M40" s="1"/>
      <c r="N40" s="1"/>
    </row>
    <row r="41" spans="1:19" s="276" customFormat="1" ht="25.5">
      <c r="A41" s="288" t="s">
        <v>133</v>
      </c>
      <c r="B41" s="400" t="s">
        <v>435</v>
      </c>
      <c r="C41" s="402" t="s">
        <v>134</v>
      </c>
      <c r="D41" s="401">
        <v>225262117</v>
      </c>
      <c r="E41" s="401">
        <v>227071084</v>
      </c>
      <c r="F41" s="401">
        <v>225262117</v>
      </c>
      <c r="G41" s="391"/>
      <c r="H41" s="391"/>
      <c r="I41" s="258"/>
      <c r="J41" s="389"/>
      <c r="K41" s="389"/>
      <c r="L41" s="389"/>
      <c r="M41" s="1"/>
      <c r="N41" s="1"/>
    </row>
    <row r="42" spans="1:19" s="276" customFormat="1" ht="25.5">
      <c r="A42" s="288" t="s">
        <v>135</v>
      </c>
      <c r="B42" s="400" t="s">
        <v>436</v>
      </c>
      <c r="C42" s="402" t="s">
        <v>136</v>
      </c>
      <c r="D42" s="407">
        <v>1355133016</v>
      </c>
      <c r="E42" s="407">
        <v>665719504</v>
      </c>
      <c r="F42" s="407">
        <v>1355133016</v>
      </c>
      <c r="G42" s="391"/>
      <c r="H42" s="391"/>
      <c r="I42" s="258"/>
      <c r="J42" s="389"/>
      <c r="K42" s="389"/>
      <c r="L42" s="389"/>
      <c r="M42" s="1"/>
      <c r="N42" s="1"/>
    </row>
    <row r="43" spans="1:19" s="276" customFormat="1" ht="51">
      <c r="A43" s="288">
        <v>1</v>
      </c>
      <c r="B43" s="402" t="s">
        <v>551</v>
      </c>
      <c r="C43" s="402" t="s">
        <v>137</v>
      </c>
      <c r="D43" s="408">
        <v>-194620128</v>
      </c>
      <c r="E43" s="406">
        <v>-26372203</v>
      </c>
      <c r="F43" s="408">
        <v>-194620169</v>
      </c>
      <c r="G43" s="391"/>
      <c r="H43" s="391"/>
      <c r="I43" s="258"/>
      <c r="J43" s="389"/>
      <c r="K43" s="389"/>
      <c r="L43" s="389"/>
      <c r="M43" s="1"/>
      <c r="N43" s="1"/>
    </row>
    <row r="44" spans="1:19" s="276" customFormat="1" ht="25.5">
      <c r="A44" s="288">
        <v>2</v>
      </c>
      <c r="B44" s="402" t="s">
        <v>438</v>
      </c>
      <c r="C44" s="402" t="s">
        <v>138</v>
      </c>
      <c r="D44" s="406">
        <v>1549753144</v>
      </c>
      <c r="E44" s="406">
        <v>692091707</v>
      </c>
      <c r="F44" s="406">
        <v>1549753185</v>
      </c>
      <c r="G44" s="391"/>
      <c r="H44" s="391"/>
      <c r="I44" s="258"/>
      <c r="J44" s="389"/>
      <c r="K44" s="389"/>
      <c r="L44" s="389"/>
      <c r="M44" s="1"/>
      <c r="N44" s="1"/>
    </row>
    <row r="45" spans="1:19" s="276" customFormat="1" ht="51">
      <c r="A45" s="288" t="s">
        <v>139</v>
      </c>
      <c r="B45" s="400" t="s">
        <v>439</v>
      </c>
      <c r="C45" s="402" t="s">
        <v>140</v>
      </c>
      <c r="D45" s="407">
        <v>1580395133</v>
      </c>
      <c r="E45" s="407">
        <v>892790588</v>
      </c>
      <c r="F45" s="407">
        <v>1580395133</v>
      </c>
      <c r="G45" s="391"/>
      <c r="H45" s="391"/>
      <c r="I45" s="258"/>
      <c r="J45" s="389"/>
      <c r="K45" s="389"/>
      <c r="L45" s="389"/>
      <c r="M45" s="1"/>
      <c r="N45" s="1"/>
    </row>
    <row r="46" spans="1:19" s="276" customFormat="1" ht="25.5">
      <c r="A46" s="288" t="s">
        <v>67</v>
      </c>
      <c r="B46" s="400" t="s">
        <v>440</v>
      </c>
      <c r="C46" s="402" t="s">
        <v>141</v>
      </c>
      <c r="D46" s="407">
        <v>40613012289</v>
      </c>
      <c r="E46" s="407">
        <v>39499742865</v>
      </c>
      <c r="F46" s="407">
        <v>40613012289</v>
      </c>
      <c r="G46" s="391"/>
      <c r="H46" s="391"/>
      <c r="I46" s="258"/>
      <c r="J46" s="389"/>
      <c r="K46" s="389"/>
      <c r="L46" s="389"/>
      <c r="M46" s="1"/>
      <c r="N46" s="1"/>
    </row>
    <row r="47" spans="1:19" s="276" customFormat="1" ht="38.25">
      <c r="A47" s="288" t="s">
        <v>142</v>
      </c>
      <c r="B47" s="400" t="s">
        <v>441</v>
      </c>
      <c r="C47" s="402" t="s">
        <v>143</v>
      </c>
      <c r="D47" s="407">
        <v>-2670415478</v>
      </c>
      <c r="E47" s="407">
        <v>1113269424</v>
      </c>
      <c r="F47" s="407">
        <v>-2670415478</v>
      </c>
      <c r="G47" s="391"/>
      <c r="H47" s="391"/>
      <c r="I47" s="258"/>
      <c r="J47" s="389"/>
      <c r="K47" s="389"/>
      <c r="L47" s="389"/>
      <c r="M47" s="1"/>
      <c r="N47" s="1"/>
      <c r="O47" s="397"/>
      <c r="P47" s="397"/>
      <c r="Q47" s="397"/>
      <c r="R47" s="397"/>
      <c r="S47" s="397"/>
    </row>
    <row r="48" spans="1:19" s="276" customFormat="1" ht="51">
      <c r="A48" s="288">
        <v>1</v>
      </c>
      <c r="B48" s="402" t="s">
        <v>442</v>
      </c>
      <c r="C48" s="402" t="s">
        <v>303</v>
      </c>
      <c r="D48" s="406">
        <v>1580395133</v>
      </c>
      <c r="E48" s="406">
        <v>892790588</v>
      </c>
      <c r="F48" s="406">
        <v>1580395133</v>
      </c>
      <c r="G48" s="391"/>
      <c r="H48" s="391"/>
      <c r="I48" s="258"/>
      <c r="J48" s="389"/>
      <c r="K48" s="389"/>
      <c r="L48" s="389"/>
      <c r="M48" s="1"/>
      <c r="N48" s="1"/>
    </row>
    <row r="49" spans="1:14" s="276" customFormat="1" ht="51">
      <c r="A49" s="288">
        <v>2</v>
      </c>
      <c r="B49" s="402" t="s">
        <v>552</v>
      </c>
      <c r="C49" s="402" t="s">
        <v>304</v>
      </c>
      <c r="D49" s="401"/>
      <c r="E49" s="401"/>
      <c r="F49" s="401"/>
      <c r="G49" s="391"/>
      <c r="H49" s="391"/>
      <c r="I49" s="258"/>
      <c r="J49" s="389"/>
      <c r="K49" s="389"/>
      <c r="L49" s="389"/>
      <c r="M49" s="1"/>
      <c r="N49" s="1"/>
    </row>
    <row r="50" spans="1:14" s="276" customFormat="1" ht="51">
      <c r="A50" s="288">
        <v>3</v>
      </c>
      <c r="B50" s="402" t="s">
        <v>621</v>
      </c>
      <c r="C50" s="402" t="s">
        <v>144</v>
      </c>
      <c r="D50" s="406">
        <v>-4250810611</v>
      </c>
      <c r="E50" s="408">
        <v>220478836</v>
      </c>
      <c r="F50" s="408">
        <v>-4250810611</v>
      </c>
      <c r="G50" s="391"/>
      <c r="H50" s="391"/>
      <c r="I50" s="258"/>
      <c r="J50" s="389"/>
      <c r="K50" s="389"/>
      <c r="L50" s="389"/>
      <c r="M50" s="1"/>
      <c r="N50" s="1"/>
    </row>
    <row r="51" spans="1:14" s="276" customFormat="1" ht="25.5">
      <c r="A51" s="288" t="s">
        <v>145</v>
      </c>
      <c r="B51" s="400" t="s">
        <v>443</v>
      </c>
      <c r="C51" s="402" t="s">
        <v>146</v>
      </c>
      <c r="D51" s="401">
        <v>37942596811</v>
      </c>
      <c r="E51" s="401">
        <v>40613012289</v>
      </c>
      <c r="F51" s="401">
        <v>37942596811</v>
      </c>
      <c r="G51" s="391"/>
      <c r="H51" s="391"/>
      <c r="I51" s="258"/>
      <c r="J51" s="389"/>
      <c r="K51" s="389"/>
      <c r="L51" s="389"/>
      <c r="M51" s="1"/>
      <c r="N51" s="1"/>
    </row>
    <row r="52" spans="1:14" s="276" customFormat="1" ht="38.25">
      <c r="A52" s="288" t="s">
        <v>257</v>
      </c>
      <c r="B52" s="400" t="s">
        <v>444</v>
      </c>
      <c r="C52" s="402" t="s">
        <v>258</v>
      </c>
      <c r="D52" s="401"/>
      <c r="E52" s="401"/>
      <c r="F52" s="403"/>
      <c r="G52" s="277"/>
      <c r="H52" s="277"/>
      <c r="I52" s="258"/>
      <c r="J52" s="1"/>
      <c r="K52" s="1"/>
      <c r="L52" s="1"/>
      <c r="M52" s="1"/>
      <c r="N52" s="1"/>
    </row>
    <row r="53" spans="1:14" s="276" customFormat="1" ht="38.25">
      <c r="A53" s="288"/>
      <c r="B53" s="402" t="s">
        <v>445</v>
      </c>
      <c r="C53" s="402" t="s">
        <v>259</v>
      </c>
      <c r="D53" s="401"/>
      <c r="E53" s="409"/>
      <c r="F53" s="403"/>
      <c r="G53" s="277"/>
      <c r="H53" s="277"/>
      <c r="I53" s="258"/>
      <c r="J53" s="1"/>
      <c r="K53" s="1"/>
      <c r="L53" s="1"/>
      <c r="M53" s="1"/>
      <c r="N53" s="1"/>
    </row>
    <row r="54" spans="1:14">
      <c r="A54" s="221"/>
      <c r="B54" s="221"/>
      <c r="C54" s="25"/>
      <c r="D54" s="25"/>
      <c r="E54" s="257"/>
      <c r="F54" s="222"/>
    </row>
    <row r="55" spans="1:14" s="1" customFormat="1">
      <c r="A55" s="24" t="s">
        <v>176</v>
      </c>
      <c r="B55" s="221"/>
      <c r="C55" s="25"/>
      <c r="D55" s="26" t="s">
        <v>177</v>
      </c>
      <c r="E55" s="26"/>
      <c r="F55" s="222"/>
      <c r="G55" s="258"/>
      <c r="H55" s="258"/>
      <c r="I55" s="258"/>
    </row>
    <row r="56" spans="1:14" s="1" customFormat="1">
      <c r="A56" s="233" t="s">
        <v>178</v>
      </c>
      <c r="B56" s="221"/>
      <c r="C56" s="25"/>
      <c r="D56" s="234" t="s">
        <v>179</v>
      </c>
      <c r="E56" s="234"/>
      <c r="F56" s="222"/>
      <c r="G56" s="258"/>
      <c r="H56" s="258"/>
      <c r="I56" s="258"/>
    </row>
    <row r="57" spans="1:14" s="1" customFormat="1">
      <c r="A57" s="221"/>
      <c r="B57" s="221"/>
      <c r="C57" s="25"/>
      <c r="D57" s="25"/>
      <c r="E57" s="25"/>
      <c r="F57" s="222"/>
      <c r="G57" s="258"/>
      <c r="H57" s="258"/>
      <c r="I57" s="258"/>
    </row>
    <row r="58" spans="1:14" s="1" customFormat="1">
      <c r="A58" s="221"/>
      <c r="B58" s="221"/>
      <c r="C58" s="25"/>
      <c r="D58" s="25"/>
      <c r="E58" s="25"/>
      <c r="F58" s="222"/>
      <c r="G58" s="258"/>
      <c r="H58" s="258"/>
      <c r="I58" s="258"/>
    </row>
    <row r="59" spans="1:14" s="1" customFormat="1">
      <c r="A59" s="221"/>
      <c r="B59" s="221"/>
      <c r="C59" s="25"/>
      <c r="D59" s="25"/>
      <c r="E59" s="25"/>
      <c r="F59" s="222"/>
      <c r="G59" s="258"/>
      <c r="H59" s="258"/>
      <c r="I59" s="258"/>
    </row>
    <row r="60" spans="1:14" s="1" customFormat="1">
      <c r="A60" s="221"/>
      <c r="B60" s="221"/>
      <c r="C60" s="25"/>
      <c r="D60" s="25"/>
      <c r="E60" s="25"/>
      <c r="F60" s="222"/>
      <c r="G60" s="258"/>
      <c r="H60" s="258"/>
      <c r="I60" s="258"/>
    </row>
    <row r="61" spans="1:14" s="1" customFormat="1">
      <c r="A61" s="221"/>
      <c r="B61" s="221"/>
      <c r="C61" s="25"/>
      <c r="D61" s="25"/>
      <c r="E61" s="25"/>
      <c r="F61" s="222"/>
      <c r="G61" s="258"/>
      <c r="H61" s="258"/>
      <c r="I61" s="258"/>
    </row>
    <row r="62" spans="1:14" s="1" customFormat="1">
      <c r="A62" s="221"/>
      <c r="B62" s="221"/>
      <c r="C62" s="25"/>
      <c r="D62" s="25"/>
      <c r="E62" s="25"/>
      <c r="F62" s="222"/>
      <c r="G62" s="258"/>
      <c r="H62" s="258"/>
      <c r="I62" s="258"/>
    </row>
    <row r="63" spans="1:14" s="1" customFormat="1">
      <c r="A63" s="27"/>
      <c r="B63" s="27"/>
      <c r="C63" s="25"/>
      <c r="D63" s="28"/>
      <c r="E63" s="28"/>
      <c r="F63" s="222"/>
      <c r="G63" s="258"/>
      <c r="H63" s="258"/>
      <c r="I63" s="258"/>
    </row>
    <row r="64" spans="1:14" s="1" customFormat="1">
      <c r="A64" s="24" t="s">
        <v>238</v>
      </c>
      <c r="B64" s="221"/>
      <c r="C64" s="25"/>
      <c r="D64" s="26" t="s">
        <v>476</v>
      </c>
      <c r="E64" s="26"/>
      <c r="F64" s="222"/>
      <c r="G64" s="258"/>
      <c r="H64" s="258"/>
      <c r="I64" s="258"/>
    </row>
    <row r="65" spans="1:9" s="1" customFormat="1">
      <c r="A65" s="24" t="s">
        <v>631</v>
      </c>
      <c r="B65" s="221"/>
      <c r="C65" s="25"/>
      <c r="D65" s="26"/>
      <c r="E65" s="26"/>
      <c r="F65" s="222"/>
      <c r="G65" s="258"/>
      <c r="H65" s="258"/>
      <c r="I65" s="258"/>
    </row>
    <row r="66" spans="1:9" s="1" customFormat="1">
      <c r="A66" s="1" t="s">
        <v>239</v>
      </c>
      <c r="B66" s="221"/>
      <c r="C66" s="25"/>
      <c r="D66" s="25"/>
      <c r="E66" s="25"/>
      <c r="F66" s="222"/>
      <c r="G66" s="258"/>
      <c r="H66" s="258"/>
      <c r="I66" s="258"/>
    </row>
    <row r="67" spans="1:9">
      <c r="A67" s="221"/>
      <c r="B67" s="221"/>
      <c r="C67" s="25"/>
      <c r="D67" s="25"/>
      <c r="E67" s="257"/>
      <c r="F67" s="22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3"/>
  <sheetViews>
    <sheetView view="pageBreakPreview" topLeftCell="A53" zoomScaleNormal="100" zoomScaleSheetLayoutView="100" workbookViewId="0">
      <selection activeCell="B66" sqref="B66:G66"/>
    </sheetView>
  </sheetViews>
  <sheetFormatPr defaultColWidth="9.140625" defaultRowHeight="12.75"/>
  <cols>
    <col min="1" max="1" width="6" style="195" customWidth="1"/>
    <col min="2" max="2" width="33.7109375" style="33" customWidth="1"/>
    <col min="3" max="3" width="12.28515625" style="33" customWidth="1"/>
    <col min="4" max="4" width="14.85546875" style="33" customWidth="1"/>
    <col min="5" max="5" width="20" style="33" customWidth="1"/>
    <col min="6" max="6" width="27" style="33" customWidth="1"/>
    <col min="7" max="7" width="18.42578125" style="33" customWidth="1"/>
    <col min="8" max="8" width="2.5703125" style="33" customWidth="1"/>
    <col min="9" max="9" width="14.28515625" style="1" customWidth="1"/>
    <col min="10" max="10" width="11.28515625" style="1" bestFit="1" customWidth="1"/>
    <col min="11" max="11" width="15" style="1" bestFit="1" customWidth="1"/>
    <col min="12" max="12" width="13.28515625" style="1" bestFit="1" customWidth="1"/>
    <col min="13" max="13" width="19.5703125" style="1" bestFit="1" customWidth="1"/>
    <col min="14" max="14" width="7.5703125" style="1" customWidth="1"/>
    <col min="15" max="15" width="13.28515625" style="1" bestFit="1" customWidth="1"/>
    <col min="16" max="16" width="8.7109375" style="1"/>
    <col min="17" max="18" width="9.140625" style="1"/>
    <col min="19" max="16384" width="9.140625" style="33"/>
  </cols>
  <sheetData>
    <row r="1" spans="1:18" ht="25.5" customHeight="1">
      <c r="A1" s="430" t="s">
        <v>539</v>
      </c>
      <c r="B1" s="430"/>
      <c r="C1" s="430"/>
      <c r="D1" s="430"/>
      <c r="E1" s="430"/>
      <c r="F1" s="430"/>
      <c r="G1" s="430"/>
      <c r="H1" s="412"/>
    </row>
    <row r="2" spans="1:18" ht="29.25" customHeight="1">
      <c r="A2" s="440" t="s">
        <v>540</v>
      </c>
      <c r="B2" s="440"/>
      <c r="C2" s="440"/>
      <c r="D2" s="440"/>
      <c r="E2" s="440"/>
      <c r="F2" s="440"/>
      <c r="G2" s="440"/>
      <c r="H2" s="413"/>
    </row>
    <row r="3" spans="1:18">
      <c r="A3" s="432" t="s">
        <v>281</v>
      </c>
      <c r="B3" s="432"/>
      <c r="C3" s="432"/>
      <c r="D3" s="432"/>
      <c r="E3" s="432"/>
      <c r="F3" s="432"/>
      <c r="G3" s="432"/>
      <c r="H3" s="414"/>
    </row>
    <row r="4" spans="1:18">
      <c r="A4" s="432"/>
      <c r="B4" s="432"/>
      <c r="C4" s="432"/>
      <c r="D4" s="432"/>
      <c r="E4" s="432"/>
      <c r="F4" s="432"/>
      <c r="G4" s="432"/>
      <c r="H4" s="414"/>
    </row>
    <row r="5" spans="1:18">
      <c r="A5" s="438" t="str">
        <f>'ngay thang'!B12</f>
        <v>Tại ngày 31 tháng 1 năm 2023/ As at 31 Jan 2023</v>
      </c>
      <c r="B5" s="438"/>
      <c r="C5" s="438"/>
      <c r="D5" s="438"/>
      <c r="E5" s="438"/>
      <c r="F5" s="438"/>
      <c r="G5" s="438"/>
      <c r="H5" s="340"/>
    </row>
    <row r="6" spans="1:18">
      <c r="A6" s="340"/>
      <c r="B6" s="340"/>
      <c r="C6" s="340"/>
      <c r="D6" s="340"/>
      <c r="E6" s="340"/>
      <c r="F6" s="1"/>
      <c r="G6" s="1"/>
      <c r="H6" s="1"/>
    </row>
    <row r="7" spans="1:18" ht="31.5" customHeight="1">
      <c r="A7" s="429" t="s">
        <v>246</v>
      </c>
      <c r="B7" s="429"/>
      <c r="C7" s="429" t="s">
        <v>311</v>
      </c>
      <c r="D7" s="429"/>
      <c r="E7" s="429"/>
      <c r="F7" s="429"/>
      <c r="G7" s="1"/>
      <c r="H7" s="1"/>
    </row>
    <row r="8" spans="1:18" ht="29.25" customHeight="1">
      <c r="A8" s="429" t="s">
        <v>244</v>
      </c>
      <c r="B8" s="429"/>
      <c r="C8" s="429" t="s">
        <v>475</v>
      </c>
      <c r="D8" s="429"/>
      <c r="E8" s="429"/>
      <c r="F8" s="429"/>
      <c r="G8" s="212"/>
      <c r="H8" s="259"/>
    </row>
    <row r="9" spans="1:18" ht="29.25" customHeight="1">
      <c r="A9" s="428" t="s">
        <v>243</v>
      </c>
      <c r="B9" s="428"/>
      <c r="C9" s="428" t="s">
        <v>245</v>
      </c>
      <c r="D9" s="428"/>
      <c r="E9" s="428"/>
      <c r="F9" s="428"/>
      <c r="G9" s="213"/>
      <c r="H9" s="259"/>
    </row>
    <row r="10" spans="1:18" ht="29.25" customHeight="1">
      <c r="A10" s="428" t="s">
        <v>247</v>
      </c>
      <c r="B10" s="428"/>
      <c r="C10" s="428" t="str">
        <f>'ngay thang'!B14</f>
        <v>Ngày 03 tháng 02 năm 2023
03 Feb 2023</v>
      </c>
      <c r="D10" s="428"/>
      <c r="E10" s="428"/>
      <c r="F10" s="428"/>
      <c r="G10" s="213"/>
      <c r="H10" s="260"/>
    </row>
    <row r="11" spans="1:18" ht="23.25" customHeight="1">
      <c r="A11" s="337"/>
      <c r="B11" s="337"/>
      <c r="C11" s="337"/>
      <c r="D11" s="337"/>
      <c r="E11" s="337"/>
      <c r="F11" s="337"/>
      <c r="G11" s="213"/>
      <c r="H11" s="260"/>
    </row>
    <row r="12" spans="1:18" s="276" customFormat="1" ht="18.75" customHeight="1">
      <c r="A12" s="261" t="s">
        <v>284</v>
      </c>
      <c r="B12" s="415"/>
      <c r="C12" s="415"/>
      <c r="D12" s="415"/>
      <c r="E12" s="415"/>
      <c r="F12" s="415"/>
      <c r="G12" s="415"/>
      <c r="H12" s="415"/>
      <c r="I12" s="1"/>
      <c r="J12" s="1"/>
      <c r="K12" s="1"/>
      <c r="L12" s="1"/>
      <c r="M12" s="1"/>
      <c r="N12" s="1"/>
      <c r="O12" s="1"/>
      <c r="P12" s="1"/>
      <c r="Q12" s="1"/>
      <c r="R12" s="1"/>
    </row>
    <row r="13" spans="1:18" ht="63" customHeight="1">
      <c r="A13" s="214" t="s">
        <v>202</v>
      </c>
      <c r="B13" s="214" t="s">
        <v>203</v>
      </c>
      <c r="C13" s="214" t="s">
        <v>201</v>
      </c>
      <c r="D13" s="214" t="s">
        <v>232</v>
      </c>
      <c r="E13" s="214" t="s">
        <v>204</v>
      </c>
      <c r="F13" s="214" t="s">
        <v>205</v>
      </c>
      <c r="G13" s="242" t="s">
        <v>206</v>
      </c>
      <c r="H13" s="262"/>
    </row>
    <row r="14" spans="1:18" ht="63" customHeight="1">
      <c r="A14" s="214" t="s">
        <v>46</v>
      </c>
      <c r="B14" s="263" t="s">
        <v>553</v>
      </c>
      <c r="C14" s="214"/>
      <c r="D14" s="214"/>
      <c r="E14" s="214"/>
      <c r="F14" s="214"/>
      <c r="G14" s="242"/>
      <c r="H14" s="262"/>
    </row>
    <row r="15" spans="1:18" s="34" customFormat="1" ht="51">
      <c r="A15" s="264" t="s">
        <v>56</v>
      </c>
      <c r="B15" s="264" t="s">
        <v>554</v>
      </c>
      <c r="C15" s="264">
        <v>2246</v>
      </c>
      <c r="D15" s="265"/>
      <c r="E15" s="265"/>
      <c r="F15" s="265"/>
      <c r="G15" s="266"/>
      <c r="I15" s="1"/>
      <c r="J15" s="1"/>
      <c r="K15" s="1"/>
      <c r="L15" s="1"/>
      <c r="M15" s="1"/>
      <c r="N15" s="1"/>
      <c r="O15" s="1"/>
      <c r="P15" s="1"/>
      <c r="Q15" s="1"/>
      <c r="R15" s="1"/>
    </row>
    <row r="16" spans="1:18" s="1" customFormat="1">
      <c r="A16" s="267">
        <v>1</v>
      </c>
      <c r="B16" s="267"/>
      <c r="C16" s="267">
        <v>2246.1</v>
      </c>
      <c r="D16" s="303"/>
      <c r="E16" s="303"/>
      <c r="F16" s="268"/>
      <c r="G16" s="269"/>
      <c r="H16" s="227"/>
    </row>
    <row r="17" spans="1:18" s="1" customFormat="1">
      <c r="A17" s="267">
        <v>2</v>
      </c>
      <c r="B17" s="267"/>
      <c r="C17" s="267">
        <v>2246.1999999999998</v>
      </c>
      <c r="D17" s="303"/>
      <c r="E17" s="303"/>
      <c r="F17" s="268"/>
      <c r="G17" s="269"/>
      <c r="H17" s="227"/>
    </row>
    <row r="18" spans="1:18" s="34" customFormat="1" ht="25.5">
      <c r="A18" s="264"/>
      <c r="B18" s="264" t="s">
        <v>343</v>
      </c>
      <c r="C18" s="264">
        <v>2247</v>
      </c>
      <c r="D18" s="265"/>
      <c r="E18" s="265"/>
      <c r="F18" s="265"/>
      <c r="G18" s="270"/>
      <c r="H18" s="227"/>
      <c r="I18" s="1"/>
      <c r="J18" s="1"/>
      <c r="K18" s="1"/>
      <c r="L18" s="1"/>
      <c r="M18" s="1"/>
      <c r="N18" s="1"/>
      <c r="O18" s="1"/>
      <c r="P18" s="1"/>
      <c r="Q18" s="1"/>
      <c r="R18" s="1"/>
    </row>
    <row r="19" spans="1:18" s="34" customFormat="1" ht="63.75">
      <c r="A19" s="264" t="s">
        <v>133</v>
      </c>
      <c r="B19" s="264" t="s">
        <v>555</v>
      </c>
      <c r="C19" s="264">
        <v>2248</v>
      </c>
      <c r="D19" s="265"/>
      <c r="E19" s="265"/>
      <c r="F19" s="265"/>
      <c r="G19" s="270"/>
      <c r="H19" s="227"/>
      <c r="I19" s="1"/>
      <c r="J19" s="1"/>
      <c r="K19" s="1"/>
      <c r="L19" s="1"/>
      <c r="M19" s="1"/>
      <c r="N19" s="1"/>
      <c r="O19" s="1"/>
      <c r="P19" s="1"/>
      <c r="Q19" s="1"/>
      <c r="R19" s="1"/>
    </row>
    <row r="20" spans="1:18" s="1" customFormat="1" ht="25.5">
      <c r="A20" s="267"/>
      <c r="B20" s="267" t="s">
        <v>344</v>
      </c>
      <c r="C20" s="267">
        <v>2249</v>
      </c>
      <c r="D20" s="268"/>
      <c r="E20" s="268"/>
      <c r="F20" s="268"/>
      <c r="G20" s="269"/>
    </row>
    <row r="21" spans="1:18" s="34" customFormat="1" ht="25.5">
      <c r="A21" s="264"/>
      <c r="B21" s="264" t="s">
        <v>345</v>
      </c>
      <c r="C21" s="264">
        <v>2250</v>
      </c>
      <c r="D21" s="265"/>
      <c r="E21" s="265"/>
      <c r="F21" s="265"/>
      <c r="G21" s="269"/>
      <c r="I21" s="1"/>
      <c r="J21" s="1"/>
      <c r="K21" s="1"/>
      <c r="L21" s="1"/>
      <c r="M21" s="1"/>
      <c r="N21" s="1"/>
      <c r="O21" s="1"/>
      <c r="P21" s="1"/>
      <c r="Q21" s="1"/>
      <c r="R21" s="1"/>
    </row>
    <row r="22" spans="1:18" s="34" customFormat="1" ht="25.5">
      <c r="A22" s="264" t="s">
        <v>133</v>
      </c>
      <c r="B22" s="264" t="s">
        <v>346</v>
      </c>
      <c r="C22" s="264">
        <v>2251</v>
      </c>
      <c r="D22" s="265"/>
      <c r="E22" s="265"/>
      <c r="F22" s="265"/>
      <c r="G22" s="270"/>
      <c r="I22" s="1"/>
      <c r="J22" s="1"/>
      <c r="K22" s="1"/>
      <c r="L22" s="1"/>
      <c r="M22" s="1"/>
      <c r="N22" s="1"/>
      <c r="O22" s="1"/>
      <c r="P22" s="1"/>
      <c r="Q22" s="1"/>
      <c r="R22" s="1"/>
    </row>
    <row r="23" spans="1:18" s="1" customFormat="1">
      <c r="A23" s="267" t="s">
        <v>260</v>
      </c>
      <c r="B23" s="302" t="s">
        <v>640</v>
      </c>
      <c r="C23" s="267">
        <v>2251.1</v>
      </c>
      <c r="D23" s="303">
        <v>95000</v>
      </c>
      <c r="E23" s="304">
        <f>+F23/D23</f>
        <v>73656.94</v>
      </c>
      <c r="F23" s="305">
        <v>6997409300</v>
      </c>
      <c r="G23" s="269">
        <f t="shared" ref="G23:G35" si="0">IFERROR(F23/$F$60," ")</f>
        <v>0.18222238736062535</v>
      </c>
      <c r="M23" s="227"/>
      <c r="N23" s="227"/>
      <c r="O23" s="227"/>
      <c r="P23" s="227"/>
    </row>
    <row r="24" spans="1:18" s="1" customFormat="1">
      <c r="A24" s="267">
        <v>2</v>
      </c>
      <c r="B24" s="302" t="s">
        <v>641</v>
      </c>
      <c r="C24" s="267">
        <v>2251.1999999999998</v>
      </c>
      <c r="D24" s="303">
        <v>985</v>
      </c>
      <c r="E24" s="304">
        <f t="shared" ref="E24:E35" si="1">+F24/D24</f>
        <v>98336.870050761427</v>
      </c>
      <c r="F24" s="305">
        <v>96861817</v>
      </c>
      <c r="G24" s="269">
        <f t="shared" si="0"/>
        <v>2.5224180523251661E-3</v>
      </c>
      <c r="M24" s="227"/>
      <c r="N24" s="227"/>
      <c r="O24" s="227"/>
      <c r="P24" s="227"/>
    </row>
    <row r="25" spans="1:18" s="1" customFormat="1">
      <c r="A25" s="267">
        <v>3</v>
      </c>
      <c r="B25" s="302" t="s">
        <v>642</v>
      </c>
      <c r="C25" s="267">
        <v>2251.3000000000002</v>
      </c>
      <c r="D25" s="303">
        <v>16270</v>
      </c>
      <c r="E25" s="304">
        <f t="shared" si="1"/>
        <v>99688.970006146279</v>
      </c>
      <c r="F25" s="305">
        <v>1621939542</v>
      </c>
      <c r="G25" s="269">
        <f t="shared" si="0"/>
        <v>4.2237588631243744E-2</v>
      </c>
      <c r="M25" s="227"/>
      <c r="N25" s="227"/>
      <c r="O25" s="227"/>
      <c r="P25" s="227"/>
    </row>
    <row r="26" spans="1:18" s="1" customFormat="1">
      <c r="A26" s="267">
        <v>4</v>
      </c>
      <c r="B26" s="302" t="s">
        <v>643</v>
      </c>
      <c r="C26" s="267">
        <v>2251.4</v>
      </c>
      <c r="D26" s="303">
        <v>7272</v>
      </c>
      <c r="E26" s="304">
        <f t="shared" si="1"/>
        <v>98205.220022002206</v>
      </c>
      <c r="F26" s="305">
        <v>714148360</v>
      </c>
      <c r="G26" s="269">
        <f t="shared" si="0"/>
        <v>1.8597428492410088E-2</v>
      </c>
      <c r="M26" s="227"/>
      <c r="N26" s="227"/>
      <c r="O26" s="227"/>
      <c r="P26" s="227"/>
    </row>
    <row r="27" spans="1:18" s="1" customFormat="1">
      <c r="A27" s="267">
        <v>5</v>
      </c>
      <c r="B27" s="302" t="s">
        <v>644</v>
      </c>
      <c r="C27" s="267">
        <v>2251.5</v>
      </c>
      <c r="D27" s="303">
        <v>1085</v>
      </c>
      <c r="E27" s="304">
        <f t="shared" si="1"/>
        <v>98507.470046082948</v>
      </c>
      <c r="F27" s="305">
        <v>106880605</v>
      </c>
      <c r="G27" s="269">
        <f t="shared" si="0"/>
        <v>2.7833213937689754E-3</v>
      </c>
      <c r="M27" s="227"/>
      <c r="N27" s="227"/>
      <c r="O27" s="227"/>
      <c r="P27" s="227"/>
    </row>
    <row r="28" spans="1:18" s="1" customFormat="1">
      <c r="A28" s="267">
        <v>6</v>
      </c>
      <c r="B28" s="302" t="s">
        <v>645</v>
      </c>
      <c r="C28" s="267">
        <v>2251.6</v>
      </c>
      <c r="D28" s="303">
        <v>8368</v>
      </c>
      <c r="E28" s="304">
        <f t="shared" si="1"/>
        <v>99689.410014340348</v>
      </c>
      <c r="F28" s="305">
        <v>834200983</v>
      </c>
      <c r="G28" s="269">
        <f t="shared" si="0"/>
        <v>2.1723767775145071E-2</v>
      </c>
      <c r="M28" s="227"/>
      <c r="N28" s="227"/>
      <c r="O28" s="227"/>
      <c r="P28" s="227"/>
    </row>
    <row r="29" spans="1:18" s="1" customFormat="1">
      <c r="A29" s="267">
        <v>7</v>
      </c>
      <c r="B29" s="302" t="s">
        <v>646</v>
      </c>
      <c r="C29" s="267">
        <v>2251.6999999999998</v>
      </c>
      <c r="D29" s="303">
        <v>1799</v>
      </c>
      <c r="E29" s="304">
        <f t="shared" si="1"/>
        <v>100200.91995553084</v>
      </c>
      <c r="F29" s="305">
        <v>180261455</v>
      </c>
      <c r="G29" s="269">
        <f t="shared" si="0"/>
        <v>4.6942620148288216E-3</v>
      </c>
      <c r="M29" s="227"/>
      <c r="N29" s="227"/>
      <c r="O29" s="227"/>
      <c r="P29" s="227"/>
    </row>
    <row r="30" spans="1:18" s="1" customFormat="1">
      <c r="A30" s="267">
        <v>8</v>
      </c>
      <c r="B30" s="302" t="s">
        <v>647</v>
      </c>
      <c r="C30" s="306">
        <v>2251.8000000000002</v>
      </c>
      <c r="D30" s="303">
        <v>16857</v>
      </c>
      <c r="E30" s="304">
        <f t="shared" si="1"/>
        <v>99860.870024322241</v>
      </c>
      <c r="F30" s="305">
        <v>1683354686</v>
      </c>
      <c r="G30" s="269">
        <f t="shared" si="0"/>
        <v>4.3836925425759482E-2</v>
      </c>
      <c r="M30" s="227"/>
      <c r="N30" s="227"/>
      <c r="O30" s="227"/>
      <c r="P30" s="227"/>
    </row>
    <row r="31" spans="1:18" s="410" customFormat="1">
      <c r="A31" s="318">
        <v>9</v>
      </c>
      <c r="B31" s="319" t="s">
        <v>648</v>
      </c>
      <c r="C31" s="320">
        <v>2251.9</v>
      </c>
      <c r="D31" s="321">
        <v>2499</v>
      </c>
      <c r="E31" s="304">
        <f t="shared" si="1"/>
        <v>98508.340136054423</v>
      </c>
      <c r="F31" s="322">
        <v>246172342</v>
      </c>
      <c r="G31" s="269">
        <f t="shared" si="0"/>
        <v>6.4106742850380842E-3</v>
      </c>
      <c r="M31" s="411"/>
      <c r="N31" s="411"/>
      <c r="O31" s="411"/>
      <c r="P31" s="411"/>
    </row>
    <row r="32" spans="1:18" s="410" customFormat="1">
      <c r="A32" s="267">
        <v>10</v>
      </c>
      <c r="B32" s="319" t="s">
        <v>649</v>
      </c>
      <c r="C32" s="320">
        <v>2251.1</v>
      </c>
      <c r="D32" s="321">
        <v>71702</v>
      </c>
      <c r="E32" s="304">
        <f t="shared" si="1"/>
        <v>55212.300005578647</v>
      </c>
      <c r="F32" s="322">
        <v>3958832335</v>
      </c>
      <c r="G32" s="269">
        <f t="shared" si="0"/>
        <v>0.1030935662494602</v>
      </c>
      <c r="M32" s="411"/>
      <c r="N32" s="411"/>
      <c r="O32" s="411"/>
      <c r="P32" s="411"/>
    </row>
    <row r="33" spans="1:18" s="410" customFormat="1">
      <c r="A33" s="318">
        <v>11</v>
      </c>
      <c r="B33" s="319" t="s">
        <v>650</v>
      </c>
      <c r="C33" s="320">
        <v>2251.11</v>
      </c>
      <c r="D33" s="321">
        <v>1731</v>
      </c>
      <c r="E33" s="304">
        <f t="shared" si="1"/>
        <v>97388.63027151936</v>
      </c>
      <c r="F33" s="322">
        <v>168579719</v>
      </c>
      <c r="G33" s="269">
        <f t="shared" si="0"/>
        <v>4.3900531667860811E-3</v>
      </c>
      <c r="M33" s="411"/>
      <c r="N33" s="411"/>
      <c r="O33" s="411"/>
      <c r="P33" s="411"/>
    </row>
    <row r="34" spans="1:18" s="410" customFormat="1">
      <c r="A34" s="267">
        <v>12</v>
      </c>
      <c r="B34" s="319" t="s">
        <v>651</v>
      </c>
      <c r="C34" s="320">
        <v>2251.12</v>
      </c>
      <c r="D34" s="321">
        <v>7353</v>
      </c>
      <c r="E34" s="304">
        <f t="shared" si="1"/>
        <v>95942.819937440494</v>
      </c>
      <c r="F34" s="322">
        <v>705467555</v>
      </c>
      <c r="G34" s="269">
        <f t="shared" si="0"/>
        <v>1.8371368111561412E-2</v>
      </c>
      <c r="M34" s="411"/>
      <c r="N34" s="411"/>
      <c r="O34" s="411"/>
      <c r="P34" s="411"/>
    </row>
    <row r="35" spans="1:18" s="410" customFormat="1">
      <c r="A35" s="318">
        <v>13</v>
      </c>
      <c r="B35" s="319" t="s">
        <v>652</v>
      </c>
      <c r="C35" s="320">
        <v>2251.13</v>
      </c>
      <c r="D35" s="321">
        <v>9539</v>
      </c>
      <c r="E35" s="304">
        <f t="shared" si="1"/>
        <v>98597</v>
      </c>
      <c r="F35" s="322">
        <v>940516783</v>
      </c>
      <c r="G35" s="269">
        <f t="shared" si="0"/>
        <v>2.4492380851723967E-2</v>
      </c>
      <c r="M35" s="411"/>
      <c r="N35" s="411"/>
      <c r="O35" s="411"/>
      <c r="P35" s="411"/>
    </row>
    <row r="36" spans="1:18" s="410" customFormat="1" ht="25.5">
      <c r="A36" s="318"/>
      <c r="B36" s="323" t="s">
        <v>343</v>
      </c>
      <c r="C36" s="318">
        <v>2252</v>
      </c>
      <c r="D36" s="324">
        <f>+SUM(D23:D35)</f>
        <v>240460</v>
      </c>
      <c r="E36" s="304"/>
      <c r="F36" s="324">
        <f>SUM(F23:F35)</f>
        <v>18254625482</v>
      </c>
      <c r="G36" s="325">
        <f>IFERROR(F36/$F$60," ")</f>
        <v>0.47537614181067644</v>
      </c>
      <c r="M36" s="411"/>
      <c r="N36" s="411"/>
      <c r="O36" s="411"/>
      <c r="P36" s="411"/>
    </row>
    <row r="37" spans="1:18" s="34" customFormat="1" ht="26.25" customHeight="1">
      <c r="A37" s="264" t="s">
        <v>261</v>
      </c>
      <c r="B37" s="264" t="s">
        <v>347</v>
      </c>
      <c r="C37" s="264">
        <v>2253</v>
      </c>
      <c r="D37" s="265"/>
      <c r="E37" s="265"/>
      <c r="F37" s="265"/>
      <c r="G37" s="269"/>
      <c r="I37" s="1"/>
      <c r="J37" s="1"/>
      <c r="K37" s="1"/>
      <c r="L37" s="1"/>
      <c r="M37" s="1"/>
      <c r="N37" s="1"/>
      <c r="O37" s="1"/>
      <c r="P37" s="1"/>
      <c r="Q37" s="1"/>
      <c r="R37" s="1"/>
    </row>
    <row r="38" spans="1:18" s="1" customFormat="1" ht="24" customHeight="1">
      <c r="A38" s="267" t="s">
        <v>260</v>
      </c>
      <c r="B38" s="267" t="s">
        <v>348</v>
      </c>
      <c r="C38" s="267">
        <v>2253.1</v>
      </c>
      <c r="D38" s="268"/>
      <c r="E38" s="268"/>
      <c r="F38" s="268"/>
      <c r="G38" s="269"/>
    </row>
    <row r="39" spans="1:18" s="1" customFormat="1" ht="25.5">
      <c r="A39" s="264"/>
      <c r="B39" s="264" t="s">
        <v>343</v>
      </c>
      <c r="C39" s="264">
        <v>2254</v>
      </c>
      <c r="D39" s="265"/>
      <c r="E39" s="265"/>
      <c r="F39" s="265"/>
      <c r="G39" s="269"/>
    </row>
    <row r="40" spans="1:18" s="416" customFormat="1" ht="25.5">
      <c r="A40" s="323"/>
      <c r="B40" s="323" t="s">
        <v>349</v>
      </c>
      <c r="C40" s="323">
        <v>2255</v>
      </c>
      <c r="D40" s="324">
        <v>240460</v>
      </c>
      <c r="E40" s="324"/>
      <c r="F40" s="324">
        <v>18254625482</v>
      </c>
      <c r="G40" s="325">
        <f>IFERROR(F40/$F$60," ")</f>
        <v>0.47537614181067644</v>
      </c>
      <c r="I40" s="410"/>
      <c r="J40" s="410"/>
      <c r="K40" s="410"/>
      <c r="L40" s="410"/>
      <c r="M40" s="411"/>
      <c r="N40" s="411"/>
      <c r="O40" s="411"/>
      <c r="P40" s="411"/>
      <c r="Q40" s="410"/>
      <c r="R40" s="410"/>
    </row>
    <row r="41" spans="1:18" s="34" customFormat="1" ht="25.5">
      <c r="A41" s="264" t="s">
        <v>262</v>
      </c>
      <c r="B41" s="264" t="s">
        <v>350</v>
      </c>
      <c r="C41" s="264">
        <v>2256</v>
      </c>
      <c r="D41" s="265"/>
      <c r="E41" s="265"/>
      <c r="F41" s="265"/>
      <c r="G41" s="269"/>
      <c r="I41" s="1"/>
      <c r="J41" s="1"/>
      <c r="K41" s="1"/>
      <c r="L41" s="1"/>
      <c r="M41" s="1"/>
      <c r="N41" s="1"/>
      <c r="O41" s="1"/>
      <c r="P41" s="1"/>
      <c r="Q41" s="1"/>
      <c r="R41" s="1"/>
    </row>
    <row r="42" spans="1:18" s="1" customFormat="1" ht="25.5">
      <c r="A42" s="267">
        <v>1</v>
      </c>
      <c r="B42" s="267" t="s">
        <v>446</v>
      </c>
      <c r="C42" s="267">
        <v>2256.1</v>
      </c>
      <c r="D42" s="268" t="s">
        <v>461</v>
      </c>
      <c r="E42" s="268" t="s">
        <v>461</v>
      </c>
      <c r="F42" s="268">
        <v>304318343</v>
      </c>
      <c r="G42" s="269">
        <f>IFERROR(F42/$F$60," ")</f>
        <v>7.9248779943585194E-3</v>
      </c>
      <c r="O42" s="227"/>
      <c r="P42" s="227"/>
    </row>
    <row r="43" spans="1:18" s="1" customFormat="1" ht="25.5">
      <c r="A43" s="267">
        <v>2</v>
      </c>
      <c r="B43" s="267" t="s">
        <v>474</v>
      </c>
      <c r="C43" s="267">
        <v>2256.1999999999998</v>
      </c>
      <c r="D43" s="268" t="s">
        <v>461</v>
      </c>
      <c r="E43" s="268" t="s">
        <v>461</v>
      </c>
      <c r="F43" s="268">
        <v>32219179</v>
      </c>
      <c r="G43" s="269">
        <f>IFERROR(F43/$F$60," ")</f>
        <v>8.3903277119709509E-4</v>
      </c>
      <c r="O43" s="227"/>
      <c r="P43" s="227"/>
    </row>
    <row r="44" spans="1:18" s="1" customFormat="1" ht="25.5">
      <c r="A44" s="267">
        <v>3</v>
      </c>
      <c r="B44" s="267" t="s">
        <v>447</v>
      </c>
      <c r="C44" s="267">
        <v>2256.3000000000002</v>
      </c>
      <c r="D44" s="268" t="s">
        <v>461</v>
      </c>
      <c r="E44" s="268" t="s">
        <v>461</v>
      </c>
      <c r="F44" s="268"/>
      <c r="G44" s="269"/>
      <c r="O44" s="227"/>
      <c r="P44" s="227"/>
    </row>
    <row r="45" spans="1:18" s="1" customFormat="1" ht="25.5">
      <c r="A45" s="267">
        <v>4</v>
      </c>
      <c r="B45" s="267" t="s">
        <v>556</v>
      </c>
      <c r="C45" s="267">
        <v>2256.4</v>
      </c>
      <c r="D45" s="268" t="s">
        <v>461</v>
      </c>
      <c r="E45" s="268" t="s">
        <v>461</v>
      </c>
      <c r="F45" s="268"/>
      <c r="G45" s="269"/>
      <c r="O45" s="227"/>
      <c r="P45" s="227"/>
    </row>
    <row r="46" spans="1:18" s="1" customFormat="1" ht="38.25">
      <c r="A46" s="267">
        <v>5</v>
      </c>
      <c r="B46" s="267" t="s">
        <v>448</v>
      </c>
      <c r="C46" s="267">
        <v>2256.5</v>
      </c>
      <c r="D46" s="268" t="s">
        <v>461</v>
      </c>
      <c r="E46" s="268" t="s">
        <v>461</v>
      </c>
      <c r="F46" s="268">
        <v>1909920000</v>
      </c>
      <c r="G46" s="269">
        <f t="shared" ref="G46" si="2">IFERROR(F46/$F$60," ")</f>
        <v>4.9737005103846869E-2</v>
      </c>
      <c r="O46" s="227"/>
      <c r="P46" s="227"/>
    </row>
    <row r="47" spans="1:18" s="1" customFormat="1" ht="25.5">
      <c r="A47" s="267">
        <v>6</v>
      </c>
      <c r="B47" s="267" t="s">
        <v>449</v>
      </c>
      <c r="C47" s="267">
        <v>2256.6</v>
      </c>
      <c r="D47" s="268" t="s">
        <v>461</v>
      </c>
      <c r="E47" s="268" t="s">
        <v>461</v>
      </c>
      <c r="F47" s="268"/>
      <c r="G47" s="269"/>
      <c r="O47" s="227"/>
      <c r="P47" s="227"/>
    </row>
    <row r="48" spans="1:18" s="1" customFormat="1" ht="25.5">
      <c r="A48" s="267">
        <v>7</v>
      </c>
      <c r="B48" s="267" t="s">
        <v>450</v>
      </c>
      <c r="C48" s="267">
        <v>2256.6999999999998</v>
      </c>
      <c r="D48" s="268" t="s">
        <v>461</v>
      </c>
      <c r="E48" s="268" t="s">
        <v>461</v>
      </c>
      <c r="F48" s="268"/>
      <c r="G48" s="269"/>
      <c r="O48" s="227"/>
      <c r="P48" s="227"/>
    </row>
    <row r="49" spans="1:18" s="34" customFormat="1" ht="25.5">
      <c r="A49" s="264"/>
      <c r="B49" s="264" t="s">
        <v>451</v>
      </c>
      <c r="C49" s="264">
        <v>2257</v>
      </c>
      <c r="D49" s="265" t="s">
        <v>461</v>
      </c>
      <c r="E49" s="265" t="s">
        <v>461</v>
      </c>
      <c r="F49" s="307">
        <v>2246457522</v>
      </c>
      <c r="G49" s="270">
        <f t="shared" ref="G49:G55" si="3">IFERROR(F49/$F$60," ")</f>
        <v>5.8500915869402488E-2</v>
      </c>
      <c r="I49" s="1"/>
      <c r="J49" s="1"/>
      <c r="K49" s="1"/>
      <c r="L49" s="1"/>
      <c r="M49" s="1"/>
      <c r="N49" s="1"/>
      <c r="O49" s="227"/>
      <c r="P49" s="227"/>
      <c r="Q49" s="1"/>
      <c r="R49" s="1"/>
    </row>
    <row r="50" spans="1:18" s="34" customFormat="1" ht="25.5">
      <c r="A50" s="264" t="s">
        <v>263</v>
      </c>
      <c r="B50" s="264" t="s">
        <v>452</v>
      </c>
      <c r="C50" s="264">
        <v>2258</v>
      </c>
      <c r="D50" s="265" t="s">
        <v>461</v>
      </c>
      <c r="E50" s="265" t="s">
        <v>461</v>
      </c>
      <c r="F50" s="307">
        <v>17899299086</v>
      </c>
      <c r="G50" s="270">
        <f t="shared" si="3"/>
        <v>0.46612294231992107</v>
      </c>
      <c r="I50" s="1"/>
      <c r="J50" s="1"/>
      <c r="K50" s="1"/>
      <c r="L50" s="1"/>
      <c r="M50" s="1"/>
      <c r="N50" s="1"/>
      <c r="O50" s="227"/>
      <c r="P50" s="227"/>
      <c r="Q50" s="1"/>
      <c r="R50" s="1"/>
    </row>
    <row r="51" spans="1:18" s="1" customFormat="1" ht="25.5">
      <c r="A51" s="267">
        <v>1</v>
      </c>
      <c r="B51" s="267" t="s">
        <v>395</v>
      </c>
      <c r="C51" s="267">
        <v>2259</v>
      </c>
      <c r="D51" s="268" t="s">
        <v>461</v>
      </c>
      <c r="E51" s="268" t="s">
        <v>461</v>
      </c>
      <c r="F51" s="305">
        <f>SUM(F52,F53,F54,F55)</f>
        <v>17899299086</v>
      </c>
      <c r="G51" s="308">
        <f t="shared" si="3"/>
        <v>0.46612294231992107</v>
      </c>
      <c r="I51" s="227"/>
      <c r="J51" s="227"/>
      <c r="O51" s="227"/>
      <c r="P51" s="227"/>
    </row>
    <row r="52" spans="1:18" s="1" customFormat="1" ht="25.5">
      <c r="A52" s="267">
        <v>1.1000000000000001</v>
      </c>
      <c r="B52" s="267" t="s">
        <v>537</v>
      </c>
      <c r="C52" s="267">
        <v>2259.1</v>
      </c>
      <c r="D52" s="268"/>
      <c r="E52" s="268"/>
      <c r="F52" s="305">
        <v>1601001179</v>
      </c>
      <c r="G52" s="269">
        <f t="shared" si="3"/>
        <v>4.1692324186975299E-2</v>
      </c>
      <c r="O52" s="227"/>
      <c r="P52" s="227"/>
    </row>
    <row r="53" spans="1:18" s="1" customFormat="1" ht="24.75" customHeight="1">
      <c r="A53" s="267">
        <v>1.2</v>
      </c>
      <c r="B53" s="267" t="s">
        <v>453</v>
      </c>
      <c r="C53" s="267">
        <v>2259.1999999999998</v>
      </c>
      <c r="D53" s="268" t="s">
        <v>461</v>
      </c>
      <c r="E53" s="268" t="s">
        <v>461</v>
      </c>
      <c r="F53" s="305">
        <v>280288365</v>
      </c>
      <c r="G53" s="269">
        <f t="shared" si="3"/>
        <v>7.2991035438939303E-3</v>
      </c>
      <c r="O53" s="227"/>
      <c r="P53" s="227"/>
    </row>
    <row r="54" spans="1:18" s="1" customFormat="1" ht="39" customHeight="1">
      <c r="A54" s="267">
        <v>1.3</v>
      </c>
      <c r="B54" s="267" t="s">
        <v>477</v>
      </c>
      <c r="C54" s="267">
        <v>2259.3000000000002</v>
      </c>
      <c r="D54" s="268"/>
      <c r="E54" s="268"/>
      <c r="F54" s="305">
        <v>18009542</v>
      </c>
      <c r="G54" s="269">
        <f t="shared" si="3"/>
        <v>4.6899382297266095E-4</v>
      </c>
      <c r="O54" s="227"/>
      <c r="P54" s="227"/>
    </row>
    <row r="55" spans="1:18" s="1" customFormat="1" ht="42.75" customHeight="1">
      <c r="A55" s="267">
        <v>1.4</v>
      </c>
      <c r="B55" s="267" t="s">
        <v>666</v>
      </c>
      <c r="C55" s="267">
        <v>2259.4</v>
      </c>
      <c r="D55" s="268"/>
      <c r="E55" s="268"/>
      <c r="F55" s="305">
        <v>16000000000</v>
      </c>
      <c r="G55" s="269">
        <f t="shared" si="3"/>
        <v>0.41666252076607918</v>
      </c>
      <c r="O55" s="227"/>
      <c r="P55" s="227"/>
    </row>
    <row r="56" spans="1:18" s="1" customFormat="1" ht="42.75" customHeight="1">
      <c r="A56" s="267">
        <v>2</v>
      </c>
      <c r="B56" s="267" t="s">
        <v>636</v>
      </c>
      <c r="C56" s="267"/>
      <c r="D56" s="268"/>
      <c r="E56" s="268"/>
      <c r="F56" s="305"/>
      <c r="G56" s="269"/>
      <c r="O56" s="227"/>
      <c r="P56" s="227"/>
    </row>
    <row r="57" spans="1:18" s="1" customFormat="1" ht="24.75" customHeight="1">
      <c r="A57" s="267">
        <v>3</v>
      </c>
      <c r="B57" s="267" t="s">
        <v>665</v>
      </c>
      <c r="C57" s="267">
        <v>2260</v>
      </c>
      <c r="D57" s="268" t="s">
        <v>461</v>
      </c>
      <c r="E57" s="268" t="s">
        <v>461</v>
      </c>
      <c r="F57" s="305"/>
      <c r="G57" s="269"/>
      <c r="O57" s="227"/>
      <c r="P57" s="227"/>
    </row>
    <row r="58" spans="1:18" s="1" customFormat="1" ht="24.75" customHeight="1">
      <c r="A58" s="267">
        <v>4</v>
      </c>
      <c r="B58" s="267" t="s">
        <v>454</v>
      </c>
      <c r="C58" s="267">
        <v>2261</v>
      </c>
      <c r="D58" s="268" t="s">
        <v>461</v>
      </c>
      <c r="E58" s="268" t="s">
        <v>461</v>
      </c>
      <c r="F58" s="305"/>
      <c r="G58" s="269"/>
      <c r="O58" s="227"/>
      <c r="P58" s="227"/>
    </row>
    <row r="59" spans="1:18" s="1" customFormat="1" ht="25.5">
      <c r="A59" s="267">
        <v>5</v>
      </c>
      <c r="B59" s="267" t="s">
        <v>451</v>
      </c>
      <c r="C59" s="267">
        <v>2262</v>
      </c>
      <c r="D59" s="268"/>
      <c r="E59" s="268"/>
      <c r="F59" s="307">
        <f>+SUM(F51,F56,F57,F58)</f>
        <v>17899299086</v>
      </c>
      <c r="G59" s="270">
        <f>IFERROR(F59/$F$60," ")</f>
        <v>0.46612294231992107</v>
      </c>
      <c r="O59" s="227"/>
      <c r="P59" s="227"/>
    </row>
    <row r="60" spans="1:18" s="34" customFormat="1" ht="25.5">
      <c r="A60" s="264" t="s">
        <v>142</v>
      </c>
      <c r="B60" s="264" t="s">
        <v>455</v>
      </c>
      <c r="C60" s="264">
        <v>2263</v>
      </c>
      <c r="D60" s="265">
        <v>240460</v>
      </c>
      <c r="E60" s="265"/>
      <c r="F60" s="307">
        <v>38400382090</v>
      </c>
      <c r="G60" s="270">
        <f>IFERROR(F60/$F$60," ")</f>
        <v>1</v>
      </c>
      <c r="I60" s="1"/>
      <c r="J60" s="1"/>
      <c r="K60" s="1"/>
      <c r="L60" s="1"/>
      <c r="M60" s="1"/>
      <c r="N60" s="1"/>
      <c r="O60" s="227"/>
      <c r="P60" s="227"/>
      <c r="Q60" s="1"/>
      <c r="R60" s="1"/>
    </row>
    <row r="61" spans="1:18" s="34" customFormat="1">
      <c r="A61" s="271"/>
      <c r="B61" s="271"/>
      <c r="C61" s="271"/>
      <c r="D61" s="289"/>
      <c r="E61" s="289"/>
      <c r="F61" s="290"/>
      <c r="G61" s="291"/>
      <c r="I61" s="1"/>
      <c r="J61" s="1"/>
      <c r="K61" s="1"/>
      <c r="L61" s="1"/>
      <c r="M61" s="1"/>
      <c r="N61" s="1"/>
      <c r="O61" s="1"/>
      <c r="P61" s="1"/>
      <c r="Q61" s="1"/>
      <c r="R61" s="1"/>
    </row>
    <row r="62" spans="1:18">
      <c r="A62" s="326" t="s">
        <v>635</v>
      </c>
    </row>
    <row r="63" spans="1:18" hidden="1">
      <c r="A63" s="327"/>
      <c r="B63" s="328" t="s">
        <v>637</v>
      </c>
      <c r="C63" s="341"/>
      <c r="D63" s="341"/>
      <c r="E63" s="341"/>
      <c r="F63" s="341"/>
      <c r="G63" s="341"/>
    </row>
    <row r="64" spans="1:18" ht="30.75" hidden="1" customHeight="1">
      <c r="A64" s="327"/>
      <c r="B64" s="439" t="s">
        <v>638</v>
      </c>
      <c r="C64" s="439"/>
      <c r="D64" s="439"/>
      <c r="E64" s="439"/>
      <c r="F64" s="439"/>
      <c r="G64" s="439"/>
    </row>
    <row r="65" spans="1:8">
      <c r="A65" s="327"/>
      <c r="B65" s="328" t="s">
        <v>667</v>
      </c>
      <c r="C65" s="276"/>
      <c r="D65" s="276"/>
      <c r="E65" s="276"/>
      <c r="F65" s="276"/>
      <c r="G65" s="276"/>
    </row>
    <row r="66" spans="1:8" ht="63" customHeight="1">
      <c r="A66" s="327"/>
      <c r="B66" s="439" t="s">
        <v>674</v>
      </c>
      <c r="C66" s="439"/>
      <c r="D66" s="439"/>
      <c r="E66" s="439"/>
      <c r="F66" s="439"/>
      <c r="G66" s="439"/>
    </row>
    <row r="67" spans="1:8">
      <c r="A67" s="273"/>
      <c r="B67" s="272"/>
      <c r="C67" s="272"/>
      <c r="D67" s="272"/>
      <c r="E67" s="272"/>
      <c r="F67" s="272"/>
      <c r="G67" s="272"/>
      <c r="H67" s="272"/>
    </row>
    <row r="68" spans="1:8">
      <c r="A68" s="24" t="s">
        <v>176</v>
      </c>
      <c r="B68" s="221"/>
      <c r="C68" s="25"/>
      <c r="D68" s="272"/>
      <c r="E68" s="26" t="s">
        <v>177</v>
      </c>
      <c r="F68" s="26"/>
      <c r="G68" s="221"/>
      <c r="H68" s="221"/>
    </row>
    <row r="69" spans="1:8">
      <c r="A69" s="233" t="s">
        <v>178</v>
      </c>
      <c r="B69" s="221"/>
      <c r="C69" s="25"/>
      <c r="D69" s="272"/>
      <c r="E69" s="234" t="s">
        <v>179</v>
      </c>
      <c r="F69" s="234"/>
      <c r="G69" s="221"/>
      <c r="H69" s="221"/>
    </row>
    <row r="70" spans="1:8">
      <c r="A70" s="221"/>
      <c r="B70" s="221"/>
      <c r="C70" s="25"/>
      <c r="D70" s="272"/>
      <c r="E70" s="25"/>
      <c r="F70" s="25"/>
      <c r="G70" s="221"/>
      <c r="H70" s="221"/>
    </row>
    <row r="71" spans="1:8">
      <c r="A71" s="221"/>
      <c r="B71" s="221"/>
      <c r="C71" s="25"/>
      <c r="D71" s="272"/>
      <c r="E71" s="25"/>
      <c r="F71" s="25"/>
      <c r="G71" s="221"/>
      <c r="H71" s="221"/>
    </row>
    <row r="72" spans="1:8">
      <c r="A72" s="221"/>
      <c r="B72" s="221"/>
      <c r="C72" s="25"/>
      <c r="D72" s="272"/>
      <c r="E72" s="25"/>
      <c r="F72" s="25"/>
      <c r="G72" s="221"/>
      <c r="H72" s="221"/>
    </row>
    <row r="73" spans="1:8">
      <c r="A73" s="221"/>
      <c r="B73" s="221"/>
      <c r="C73" s="25"/>
      <c r="D73" s="272"/>
      <c r="E73" s="25"/>
      <c r="F73" s="25"/>
      <c r="G73" s="221"/>
      <c r="H73" s="221"/>
    </row>
    <row r="74" spans="1:8">
      <c r="A74" s="221"/>
      <c r="B74" s="221"/>
      <c r="C74" s="25"/>
      <c r="D74" s="272"/>
      <c r="E74" s="25"/>
      <c r="F74" s="25"/>
      <c r="G74" s="221"/>
      <c r="H74" s="221"/>
    </row>
    <row r="75" spans="1:8">
      <c r="A75" s="221"/>
      <c r="B75" s="221"/>
      <c r="C75" s="25"/>
      <c r="D75" s="272"/>
      <c r="E75" s="25"/>
      <c r="F75" s="25"/>
      <c r="G75" s="221"/>
      <c r="H75" s="221"/>
    </row>
    <row r="76" spans="1:8">
      <c r="A76" s="221"/>
      <c r="B76" s="221"/>
      <c r="C76" s="25"/>
      <c r="D76" s="272"/>
      <c r="E76" s="25"/>
      <c r="F76" s="25"/>
      <c r="G76" s="221"/>
      <c r="H76" s="221"/>
    </row>
    <row r="77" spans="1:8">
      <c r="A77" s="27"/>
      <c r="B77" s="27"/>
      <c r="C77" s="28"/>
      <c r="D77" s="272"/>
      <c r="E77" s="28"/>
      <c r="F77" s="28"/>
      <c r="G77" s="27"/>
      <c r="H77" s="221"/>
    </row>
    <row r="78" spans="1:8">
      <c r="A78" s="24" t="s">
        <v>238</v>
      </c>
      <c r="B78" s="221"/>
      <c r="C78" s="25"/>
      <c r="D78" s="272"/>
      <c r="E78" s="26" t="s">
        <v>476</v>
      </c>
      <c r="F78" s="26"/>
      <c r="G78" s="221"/>
      <c r="H78" s="221"/>
    </row>
    <row r="79" spans="1:8">
      <c r="A79" s="24" t="s">
        <v>631</v>
      </c>
      <c r="B79" s="221"/>
      <c r="C79" s="25"/>
      <c r="D79" s="272"/>
      <c r="E79" s="26"/>
      <c r="F79" s="26"/>
      <c r="G79" s="221"/>
      <c r="H79" s="221"/>
    </row>
    <row r="80" spans="1:8">
      <c r="A80" s="1" t="s">
        <v>239</v>
      </c>
      <c r="B80" s="221"/>
      <c r="C80" s="25"/>
      <c r="D80" s="272"/>
      <c r="E80" s="25"/>
      <c r="F80" s="25"/>
      <c r="G80" s="221"/>
      <c r="H80" s="221"/>
    </row>
    <row r="81" spans="1:8">
      <c r="A81" s="273"/>
      <c r="B81" s="272"/>
      <c r="C81" s="272"/>
      <c r="D81" s="272"/>
      <c r="E81" s="272"/>
      <c r="F81" s="272"/>
      <c r="G81" s="272"/>
      <c r="H81" s="272"/>
    </row>
    <row r="82" spans="1:8">
      <c r="A82" s="273"/>
      <c r="B82" s="272"/>
      <c r="C82" s="272"/>
      <c r="D82" s="272"/>
      <c r="E82" s="272"/>
      <c r="F82" s="272"/>
      <c r="G82" s="272"/>
      <c r="H82" s="272"/>
    </row>
    <row r="83" spans="1:8">
      <c r="A83" s="273"/>
      <c r="B83" s="272"/>
      <c r="C83" s="272"/>
      <c r="D83" s="272"/>
      <c r="E83" s="272"/>
      <c r="F83" s="272"/>
      <c r="G83" s="272"/>
      <c r="H83" s="272"/>
    </row>
    <row r="84" spans="1:8">
      <c r="A84" s="273"/>
      <c r="B84" s="272"/>
      <c r="C84" s="272"/>
      <c r="D84" s="272"/>
      <c r="E84" s="272"/>
      <c r="F84" s="272"/>
      <c r="G84" s="272"/>
      <c r="H84" s="272"/>
    </row>
    <row r="85" spans="1:8">
      <c r="A85" s="273"/>
      <c r="B85" s="272"/>
      <c r="C85" s="272"/>
      <c r="D85" s="272"/>
      <c r="E85" s="272"/>
      <c r="F85" s="272"/>
      <c r="G85" s="272"/>
      <c r="H85" s="272"/>
    </row>
    <row r="86" spans="1:8">
      <c r="A86" s="273"/>
      <c r="B86" s="272"/>
      <c r="C86" s="272"/>
      <c r="D86" s="272"/>
      <c r="E86" s="272"/>
      <c r="F86" s="272"/>
      <c r="G86" s="272"/>
      <c r="H86" s="272"/>
    </row>
    <row r="87" spans="1:8">
      <c r="A87" s="273"/>
      <c r="B87" s="272"/>
      <c r="C87" s="272"/>
      <c r="D87" s="272"/>
      <c r="E87" s="272"/>
      <c r="F87" s="272"/>
      <c r="G87" s="272"/>
      <c r="H87" s="272"/>
    </row>
    <row r="88" spans="1:8">
      <c r="A88" s="273"/>
      <c r="B88" s="272"/>
      <c r="C88" s="272"/>
      <c r="D88" s="272"/>
      <c r="E88" s="272"/>
      <c r="F88" s="272"/>
      <c r="G88" s="272"/>
      <c r="H88" s="272"/>
    </row>
    <row r="89" spans="1:8">
      <c r="A89" s="273"/>
      <c r="B89" s="272"/>
      <c r="C89" s="272"/>
      <c r="D89" s="272"/>
      <c r="E89" s="272"/>
      <c r="F89" s="272"/>
      <c r="G89" s="272"/>
      <c r="H89" s="272"/>
    </row>
    <row r="90" spans="1:8">
      <c r="A90" s="273"/>
      <c r="B90" s="272"/>
      <c r="C90" s="272"/>
      <c r="D90" s="272"/>
      <c r="E90" s="272"/>
      <c r="F90" s="272"/>
      <c r="G90" s="272"/>
      <c r="H90" s="272"/>
    </row>
    <row r="91" spans="1:8">
      <c r="A91" s="273"/>
      <c r="B91" s="272"/>
      <c r="C91" s="272"/>
      <c r="D91" s="272"/>
      <c r="E91" s="272"/>
      <c r="F91" s="272"/>
      <c r="G91" s="272"/>
      <c r="H91" s="272"/>
    </row>
    <row r="92" spans="1:8">
      <c r="A92" s="273"/>
      <c r="B92" s="272"/>
      <c r="C92" s="272"/>
      <c r="D92" s="272"/>
      <c r="E92" s="272"/>
      <c r="F92" s="272"/>
      <c r="G92" s="272"/>
      <c r="H92" s="272"/>
    </row>
    <row r="93" spans="1:8">
      <c r="A93" s="273"/>
      <c r="B93" s="272"/>
      <c r="C93" s="272"/>
      <c r="D93" s="272"/>
      <c r="E93" s="272"/>
      <c r="F93" s="272"/>
      <c r="G93" s="272"/>
      <c r="H93" s="272"/>
    </row>
    <row r="94" spans="1:8">
      <c r="A94" s="273"/>
      <c r="B94" s="272"/>
      <c r="C94" s="272"/>
      <c r="D94" s="272"/>
      <c r="E94" s="272"/>
      <c r="F94" s="272"/>
      <c r="G94" s="272"/>
      <c r="H94" s="272"/>
    </row>
    <row r="95" spans="1:8">
      <c r="A95" s="273"/>
      <c r="B95" s="272"/>
      <c r="C95" s="272"/>
      <c r="D95" s="272"/>
      <c r="E95" s="272"/>
      <c r="F95" s="272"/>
      <c r="G95" s="272"/>
      <c r="H95" s="272"/>
    </row>
    <row r="96" spans="1:8">
      <c r="A96" s="273"/>
      <c r="B96" s="272"/>
      <c r="C96" s="272"/>
      <c r="D96" s="272"/>
      <c r="E96" s="272"/>
      <c r="F96" s="272"/>
      <c r="G96" s="272"/>
      <c r="H96" s="272"/>
    </row>
    <row r="97" spans="1:8">
      <c r="A97" s="273"/>
      <c r="B97" s="272"/>
      <c r="C97" s="272"/>
      <c r="D97" s="272"/>
      <c r="E97" s="272"/>
      <c r="F97" s="272"/>
      <c r="G97" s="272"/>
      <c r="H97" s="272"/>
    </row>
    <row r="98" spans="1:8">
      <c r="A98" s="273"/>
      <c r="B98" s="272"/>
      <c r="C98" s="272"/>
      <c r="D98" s="272"/>
      <c r="E98" s="272"/>
      <c r="F98" s="272"/>
      <c r="G98" s="272"/>
      <c r="H98" s="272"/>
    </row>
    <row r="99" spans="1:8">
      <c r="A99" s="273"/>
      <c r="B99" s="272"/>
      <c r="C99" s="272"/>
      <c r="D99" s="272"/>
      <c r="E99" s="272"/>
      <c r="F99" s="272"/>
      <c r="G99" s="272"/>
      <c r="H99" s="272"/>
    </row>
    <row r="100" spans="1:8">
      <c r="A100" s="273"/>
      <c r="B100" s="272"/>
      <c r="C100" s="272"/>
      <c r="D100" s="272"/>
      <c r="E100" s="272"/>
      <c r="F100" s="272"/>
      <c r="G100" s="272"/>
      <c r="H100" s="272"/>
    </row>
    <row r="101" spans="1:8">
      <c r="A101" s="273"/>
      <c r="B101" s="272"/>
      <c r="C101" s="272"/>
      <c r="D101" s="272"/>
      <c r="E101" s="272"/>
      <c r="F101" s="272"/>
      <c r="G101" s="272"/>
      <c r="H101" s="272"/>
    </row>
    <row r="102" spans="1:8">
      <c r="A102" s="273"/>
      <c r="B102" s="272"/>
      <c r="C102" s="272"/>
      <c r="D102" s="272"/>
      <c r="E102" s="272"/>
      <c r="F102" s="272"/>
      <c r="G102" s="272"/>
      <c r="H102" s="272"/>
    </row>
    <row r="103" spans="1:8">
      <c r="A103" s="273"/>
      <c r="B103" s="272"/>
      <c r="C103" s="272"/>
      <c r="D103" s="272"/>
      <c r="E103" s="272"/>
      <c r="F103" s="272"/>
      <c r="G103" s="272"/>
      <c r="H103" s="272"/>
    </row>
    <row r="104" spans="1:8">
      <c r="A104" s="273"/>
      <c r="B104" s="272"/>
      <c r="C104" s="272"/>
      <c r="D104" s="272"/>
      <c r="E104" s="272"/>
      <c r="F104" s="272"/>
      <c r="G104" s="272"/>
      <c r="H104" s="272"/>
    </row>
    <row r="105" spans="1:8">
      <c r="A105" s="273"/>
      <c r="B105" s="272"/>
      <c r="C105" s="272"/>
      <c r="D105" s="272"/>
      <c r="E105" s="272"/>
      <c r="F105" s="272"/>
      <c r="G105" s="272"/>
      <c r="H105" s="272"/>
    </row>
    <row r="106" spans="1:8">
      <c r="A106" s="273"/>
      <c r="B106" s="272"/>
      <c r="C106" s="272"/>
      <c r="D106" s="272"/>
      <c r="E106" s="272"/>
      <c r="F106" s="272"/>
      <c r="G106" s="272"/>
      <c r="H106" s="272"/>
    </row>
    <row r="107" spans="1:8">
      <c r="A107" s="273"/>
      <c r="B107" s="272"/>
      <c r="C107" s="272"/>
      <c r="D107" s="272"/>
      <c r="E107" s="272"/>
      <c r="F107" s="272"/>
      <c r="G107" s="272"/>
      <c r="H107" s="272"/>
    </row>
    <row r="108" spans="1:8">
      <c r="A108" s="273"/>
      <c r="B108" s="272"/>
      <c r="C108" s="272"/>
      <c r="D108" s="272"/>
      <c r="E108" s="272"/>
      <c r="F108" s="272"/>
      <c r="G108" s="272"/>
      <c r="H108" s="272"/>
    </row>
    <row r="109" spans="1:8">
      <c r="A109" s="273"/>
      <c r="B109" s="272"/>
      <c r="C109" s="272"/>
      <c r="D109" s="272"/>
      <c r="E109" s="272"/>
      <c r="F109" s="272"/>
      <c r="G109" s="272"/>
      <c r="H109" s="272"/>
    </row>
    <row r="110" spans="1:8">
      <c r="A110" s="273"/>
      <c r="B110" s="272"/>
      <c r="C110" s="272"/>
      <c r="D110" s="272"/>
      <c r="E110" s="272"/>
      <c r="F110" s="272"/>
      <c r="G110" s="272"/>
      <c r="H110" s="272"/>
    </row>
    <row r="111" spans="1:8">
      <c r="A111" s="273"/>
      <c r="B111" s="272"/>
      <c r="C111" s="272"/>
      <c r="D111" s="272"/>
      <c r="E111" s="272"/>
      <c r="F111" s="272"/>
      <c r="G111" s="272"/>
      <c r="H111" s="272"/>
    </row>
    <row r="112" spans="1:8">
      <c r="A112" s="273"/>
      <c r="B112" s="272"/>
      <c r="C112" s="272"/>
      <c r="D112" s="272"/>
      <c r="E112" s="272"/>
      <c r="F112" s="272"/>
      <c r="G112" s="272"/>
      <c r="H112" s="272"/>
    </row>
    <row r="113" spans="1:8">
      <c r="A113" s="273"/>
      <c r="B113" s="272"/>
      <c r="C113" s="272"/>
      <c r="D113" s="272"/>
      <c r="E113" s="272"/>
      <c r="F113" s="272"/>
      <c r="G113" s="272"/>
      <c r="H113" s="272"/>
    </row>
    <row r="114" spans="1:8">
      <c r="A114" s="273"/>
      <c r="B114" s="272"/>
      <c r="C114" s="272"/>
      <c r="D114" s="272"/>
      <c r="E114" s="272"/>
      <c r="F114" s="272"/>
      <c r="G114" s="272"/>
      <c r="H114" s="272"/>
    </row>
    <row r="115" spans="1:8">
      <c r="A115" s="273"/>
      <c r="B115" s="272"/>
      <c r="C115" s="272"/>
      <c r="D115" s="272"/>
      <c r="E115" s="272"/>
      <c r="F115" s="272"/>
      <c r="G115" s="272"/>
      <c r="H115" s="272"/>
    </row>
    <row r="116" spans="1:8">
      <c r="A116" s="273"/>
      <c r="B116" s="272"/>
      <c r="C116" s="272"/>
      <c r="D116" s="272"/>
      <c r="E116" s="272"/>
      <c r="F116" s="272"/>
      <c r="G116" s="272"/>
      <c r="H116" s="272"/>
    </row>
    <row r="117" spans="1:8">
      <c r="A117" s="273"/>
      <c r="B117" s="272"/>
      <c r="C117" s="272"/>
      <c r="D117" s="272"/>
      <c r="E117" s="272"/>
      <c r="F117" s="272"/>
      <c r="G117" s="272"/>
      <c r="H117" s="272"/>
    </row>
    <row r="118" spans="1:8">
      <c r="A118" s="273"/>
      <c r="B118" s="272"/>
      <c r="C118" s="272"/>
      <c r="D118" s="272"/>
      <c r="E118" s="272"/>
      <c r="F118" s="272"/>
      <c r="G118" s="272"/>
      <c r="H118" s="272"/>
    </row>
    <row r="119" spans="1:8">
      <c r="A119" s="273"/>
      <c r="B119" s="272"/>
      <c r="C119" s="272"/>
      <c r="D119" s="272"/>
      <c r="E119" s="272"/>
      <c r="F119" s="272"/>
      <c r="G119" s="272"/>
      <c r="H119" s="272"/>
    </row>
    <row r="120" spans="1:8">
      <c r="A120" s="273"/>
      <c r="B120" s="272"/>
      <c r="C120" s="272"/>
      <c r="D120" s="272"/>
      <c r="E120" s="272"/>
      <c r="F120" s="272"/>
      <c r="G120" s="272"/>
      <c r="H120" s="272"/>
    </row>
    <row r="121" spans="1:8">
      <c r="A121" s="273"/>
      <c r="B121" s="272"/>
      <c r="C121" s="272"/>
      <c r="D121" s="272"/>
      <c r="E121" s="272"/>
      <c r="F121" s="272"/>
      <c r="G121" s="272"/>
      <c r="H121" s="272"/>
    </row>
    <row r="122" spans="1:8">
      <c r="A122" s="273"/>
      <c r="B122" s="272"/>
      <c r="C122" s="272"/>
      <c r="D122" s="272"/>
      <c r="E122" s="272"/>
      <c r="F122" s="272"/>
      <c r="G122" s="272"/>
      <c r="H122" s="272"/>
    </row>
    <row r="123" spans="1:8">
      <c r="A123" s="273"/>
      <c r="B123" s="272"/>
      <c r="C123" s="272"/>
      <c r="D123" s="272"/>
      <c r="E123" s="272"/>
      <c r="F123" s="272"/>
      <c r="G123" s="272"/>
      <c r="H123" s="272"/>
    </row>
    <row r="124" spans="1:8">
      <c r="A124" s="273"/>
      <c r="B124" s="272"/>
      <c r="C124" s="272"/>
      <c r="D124" s="272"/>
      <c r="E124" s="272"/>
      <c r="F124" s="272"/>
      <c r="G124" s="272"/>
      <c r="H124" s="272"/>
    </row>
    <row r="125" spans="1:8">
      <c r="A125" s="273"/>
      <c r="B125" s="272"/>
      <c r="C125" s="272"/>
      <c r="D125" s="272"/>
      <c r="E125" s="272"/>
      <c r="F125" s="272"/>
      <c r="G125" s="272"/>
      <c r="H125" s="272"/>
    </row>
    <row r="126" spans="1:8">
      <c r="A126" s="273"/>
      <c r="B126" s="272"/>
      <c r="C126" s="272"/>
      <c r="D126" s="272"/>
      <c r="E126" s="272"/>
      <c r="F126" s="272"/>
      <c r="G126" s="272"/>
      <c r="H126" s="272"/>
    </row>
    <row r="127" spans="1:8">
      <c r="A127" s="273"/>
      <c r="B127" s="272"/>
      <c r="C127" s="272"/>
      <c r="D127" s="272"/>
      <c r="E127" s="272"/>
      <c r="F127" s="272"/>
      <c r="G127" s="272"/>
      <c r="H127" s="272"/>
    </row>
    <row r="128" spans="1:8">
      <c r="A128" s="273"/>
      <c r="B128" s="272"/>
      <c r="C128" s="272"/>
      <c r="D128" s="272"/>
      <c r="E128" s="272"/>
      <c r="F128" s="272"/>
      <c r="G128" s="272"/>
      <c r="H128" s="272"/>
    </row>
    <row r="129" spans="1:8">
      <c r="A129" s="273"/>
      <c r="B129" s="272"/>
      <c r="C129" s="272"/>
      <c r="D129" s="272"/>
      <c r="E129" s="272"/>
      <c r="F129" s="272"/>
      <c r="G129" s="272"/>
      <c r="H129" s="272"/>
    </row>
    <row r="130" spans="1:8">
      <c r="A130" s="273"/>
      <c r="B130" s="272"/>
      <c r="C130" s="272"/>
      <c r="D130" s="272"/>
      <c r="E130" s="272"/>
      <c r="F130" s="272"/>
      <c r="G130" s="272"/>
      <c r="H130" s="272"/>
    </row>
    <row r="131" spans="1:8">
      <c r="A131" s="273"/>
      <c r="B131" s="272"/>
      <c r="C131" s="272"/>
      <c r="D131" s="272"/>
      <c r="E131" s="272"/>
      <c r="F131" s="272"/>
      <c r="G131" s="272"/>
      <c r="H131" s="272"/>
    </row>
    <row r="132" spans="1:8">
      <c r="A132" s="273"/>
      <c r="B132" s="272"/>
      <c r="C132" s="272"/>
      <c r="D132" s="272"/>
      <c r="E132" s="272"/>
      <c r="F132" s="272"/>
      <c r="G132" s="272"/>
      <c r="H132" s="272"/>
    </row>
    <row r="133" spans="1:8">
      <c r="A133" s="273"/>
      <c r="B133" s="272"/>
      <c r="C133" s="272"/>
      <c r="D133" s="272"/>
      <c r="E133" s="272"/>
      <c r="F133" s="272"/>
      <c r="G133" s="272"/>
      <c r="H133" s="272"/>
    </row>
    <row r="134" spans="1:8">
      <c r="A134" s="273"/>
      <c r="B134" s="272"/>
      <c r="C134" s="272"/>
      <c r="D134" s="272"/>
      <c r="E134" s="272"/>
      <c r="F134" s="272"/>
      <c r="G134" s="272"/>
      <c r="H134" s="272"/>
    </row>
    <row r="135" spans="1:8">
      <c r="A135" s="273"/>
      <c r="B135" s="272"/>
      <c r="C135" s="272"/>
      <c r="D135" s="272"/>
      <c r="E135" s="272"/>
      <c r="F135" s="272"/>
      <c r="G135" s="272"/>
      <c r="H135" s="272"/>
    </row>
    <row r="136" spans="1:8">
      <c r="A136" s="273"/>
      <c r="B136" s="272"/>
      <c r="C136" s="272"/>
      <c r="D136" s="272"/>
      <c r="E136" s="272"/>
      <c r="F136" s="272"/>
      <c r="G136" s="272"/>
      <c r="H136" s="272"/>
    </row>
    <row r="137" spans="1:8">
      <c r="A137" s="273"/>
      <c r="B137" s="272"/>
      <c r="C137" s="272"/>
      <c r="D137" s="272"/>
      <c r="E137" s="272"/>
      <c r="F137" s="272"/>
      <c r="G137" s="272"/>
      <c r="H137" s="272"/>
    </row>
    <row r="138" spans="1:8">
      <c r="A138" s="273"/>
      <c r="B138" s="272"/>
      <c r="C138" s="272"/>
      <c r="D138" s="272"/>
      <c r="E138" s="272"/>
      <c r="F138" s="272"/>
      <c r="G138" s="272"/>
      <c r="H138" s="272"/>
    </row>
    <row r="139" spans="1:8">
      <c r="A139" s="273"/>
      <c r="B139" s="272"/>
      <c r="C139" s="272"/>
      <c r="D139" s="272"/>
      <c r="E139" s="272"/>
      <c r="F139" s="272"/>
      <c r="G139" s="272"/>
      <c r="H139" s="272"/>
    </row>
    <row r="140" spans="1:8">
      <c r="A140" s="273"/>
      <c r="B140" s="272"/>
      <c r="C140" s="272"/>
      <c r="D140" s="272"/>
      <c r="E140" s="272"/>
      <c r="F140" s="272"/>
      <c r="G140" s="272"/>
      <c r="H140" s="272"/>
    </row>
    <row r="141" spans="1:8">
      <c r="A141" s="273"/>
      <c r="B141" s="272"/>
      <c r="C141" s="272"/>
      <c r="D141" s="272"/>
      <c r="E141" s="272"/>
      <c r="F141" s="272"/>
      <c r="G141" s="272"/>
      <c r="H141" s="272"/>
    </row>
    <row r="142" spans="1:8">
      <c r="A142" s="273"/>
      <c r="B142" s="272"/>
      <c r="C142" s="272"/>
      <c r="D142" s="272"/>
      <c r="E142" s="272"/>
      <c r="F142" s="272"/>
      <c r="G142" s="272"/>
      <c r="H142" s="272"/>
    </row>
    <row r="143" spans="1:8">
      <c r="A143" s="273"/>
      <c r="B143" s="272"/>
      <c r="C143" s="272"/>
      <c r="D143" s="272"/>
      <c r="E143" s="272"/>
      <c r="F143" s="272"/>
      <c r="G143" s="272"/>
      <c r="H143" s="272"/>
    </row>
    <row r="144" spans="1:8">
      <c r="A144" s="273"/>
      <c r="B144" s="272"/>
      <c r="C144" s="272"/>
      <c r="D144" s="272"/>
      <c r="E144" s="272"/>
      <c r="F144" s="272"/>
      <c r="G144" s="272"/>
      <c r="H144" s="272"/>
    </row>
    <row r="145" spans="1:8">
      <c r="A145" s="273"/>
      <c r="B145" s="272"/>
      <c r="C145" s="272"/>
      <c r="D145" s="272"/>
      <c r="E145" s="272"/>
      <c r="F145" s="272"/>
      <c r="G145" s="272"/>
      <c r="H145" s="272"/>
    </row>
    <row r="146" spans="1:8">
      <c r="A146" s="273"/>
      <c r="B146" s="272"/>
      <c r="C146" s="272"/>
      <c r="D146" s="272"/>
      <c r="E146" s="272"/>
      <c r="F146" s="272"/>
      <c r="G146" s="272"/>
      <c r="H146" s="272"/>
    </row>
    <row r="147" spans="1:8">
      <c r="A147" s="273"/>
      <c r="B147" s="272"/>
      <c r="C147" s="272"/>
      <c r="D147" s="272"/>
      <c r="E147" s="272"/>
      <c r="F147" s="272"/>
      <c r="G147" s="272"/>
      <c r="H147" s="272"/>
    </row>
    <row r="148" spans="1:8">
      <c r="A148" s="273"/>
      <c r="B148" s="272"/>
      <c r="C148" s="272"/>
      <c r="D148" s="272"/>
      <c r="E148" s="272"/>
      <c r="F148" s="272"/>
      <c r="G148" s="272"/>
      <c r="H148" s="272"/>
    </row>
    <row r="149" spans="1:8">
      <c r="A149" s="273"/>
      <c r="B149" s="272"/>
      <c r="C149" s="272"/>
      <c r="D149" s="272"/>
      <c r="E149" s="272"/>
      <c r="F149" s="272"/>
      <c r="G149" s="272"/>
      <c r="H149" s="272"/>
    </row>
    <row r="150" spans="1:8">
      <c r="A150" s="273"/>
      <c r="B150" s="272"/>
      <c r="C150" s="272"/>
      <c r="D150" s="272"/>
      <c r="E150" s="272"/>
      <c r="F150" s="272"/>
      <c r="G150" s="272"/>
      <c r="H150" s="272"/>
    </row>
    <row r="151" spans="1:8">
      <c r="A151" s="273"/>
      <c r="B151" s="272"/>
      <c r="C151" s="272"/>
      <c r="D151" s="272"/>
      <c r="E151" s="272"/>
      <c r="F151" s="272"/>
      <c r="G151" s="272"/>
      <c r="H151" s="272"/>
    </row>
    <row r="152" spans="1:8">
      <c r="A152" s="273"/>
      <c r="B152" s="272"/>
      <c r="C152" s="272"/>
      <c r="D152" s="272"/>
      <c r="E152" s="272"/>
      <c r="F152" s="272"/>
      <c r="G152" s="272"/>
      <c r="H152" s="272"/>
    </row>
    <row r="153" spans="1:8">
      <c r="A153" s="273"/>
      <c r="B153" s="272"/>
      <c r="C153" s="272"/>
      <c r="D153" s="272"/>
      <c r="E153" s="272"/>
      <c r="F153" s="272"/>
      <c r="G153" s="272"/>
      <c r="H153" s="272"/>
    </row>
  </sheetData>
  <mergeCells count="14">
    <mergeCell ref="A1:G1"/>
    <mergeCell ref="A2:G2"/>
    <mergeCell ref="A3:G4"/>
    <mergeCell ref="A5:G5"/>
    <mergeCell ref="A8:B8"/>
    <mergeCell ref="C8:F8"/>
    <mergeCell ref="A7:B7"/>
    <mergeCell ref="C7:F7"/>
    <mergeCell ref="B66:G66"/>
    <mergeCell ref="A9:B9"/>
    <mergeCell ref="C9:F9"/>
    <mergeCell ref="A10:B10"/>
    <mergeCell ref="C10:F10"/>
    <mergeCell ref="B64:G64"/>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C13" zoomScaleNormal="100" zoomScaleSheetLayoutView="100" workbookViewId="0">
      <selection activeCell="E16" sqref="E16"/>
    </sheetView>
  </sheetViews>
  <sheetFormatPr defaultColWidth="9.140625" defaultRowHeight="12.75"/>
  <cols>
    <col min="1" max="1" width="7.42578125" style="22" customWidth="1"/>
    <col min="2" max="2" width="5.28515625" style="22" customWidth="1"/>
    <col min="3" max="3" width="52.5703125" style="19" customWidth="1"/>
    <col min="4" max="4" width="11.7109375" style="19" customWidth="1"/>
    <col min="5" max="5" width="28.42578125" style="19" customWidth="1"/>
    <col min="6" max="6" width="29.85546875" style="19" customWidth="1"/>
    <col min="7" max="7" width="5.140625" style="19" customWidth="1"/>
    <col min="8" max="9" width="18.5703125" style="258" bestFit="1" customWidth="1"/>
    <col min="10" max="10" width="15.7109375" style="19" hidden="1" customWidth="1"/>
    <col min="11" max="11" width="15.42578125" style="19" hidden="1" customWidth="1"/>
    <col min="12" max="12" width="13.140625" style="19" bestFit="1" customWidth="1"/>
    <col min="13" max="13" width="15" style="19" bestFit="1" customWidth="1"/>
    <col min="14" max="16384" width="9.140625" style="19"/>
  </cols>
  <sheetData>
    <row r="1" spans="1:13" ht="24.75" customHeight="1">
      <c r="A1" s="446" t="s">
        <v>600</v>
      </c>
      <c r="B1" s="446"/>
      <c r="C1" s="446"/>
      <c r="D1" s="446"/>
      <c r="E1" s="446"/>
      <c r="F1" s="446"/>
    </row>
    <row r="2" spans="1:13" ht="26.25" customHeight="1">
      <c r="A2" s="447" t="s">
        <v>601</v>
      </c>
      <c r="B2" s="447"/>
      <c r="C2" s="447"/>
      <c r="D2" s="447"/>
      <c r="E2" s="447"/>
      <c r="F2" s="447"/>
    </row>
    <row r="3" spans="1:13">
      <c r="A3" s="448" t="s">
        <v>602</v>
      </c>
      <c r="B3" s="448"/>
      <c r="C3" s="448"/>
      <c r="D3" s="448"/>
      <c r="E3" s="448"/>
      <c r="F3" s="448"/>
      <c r="G3" s="448"/>
      <c r="H3" s="417"/>
    </row>
    <row r="4" spans="1:13" ht="22.5" customHeight="1">
      <c r="A4" s="448"/>
      <c r="B4" s="448"/>
      <c r="C4" s="448"/>
      <c r="D4" s="448"/>
      <c r="E4" s="448"/>
      <c r="F4" s="448"/>
      <c r="G4" s="448"/>
      <c r="H4" s="417"/>
    </row>
    <row r="5" spans="1:13">
      <c r="A5" s="449" t="str">
        <f>'ngay thang'!B10</f>
        <v>Tháng 1 năm 2023/Jan 2023</v>
      </c>
      <c r="B5" s="449"/>
      <c r="C5" s="449"/>
      <c r="D5" s="449"/>
      <c r="E5" s="449"/>
      <c r="F5" s="449"/>
      <c r="G5" s="449"/>
      <c r="H5" s="282"/>
    </row>
    <row r="6" spans="1:13">
      <c r="A6" s="342"/>
      <c r="B6" s="342"/>
      <c r="C6" s="342"/>
      <c r="D6" s="342"/>
      <c r="E6" s="342"/>
    </row>
    <row r="7" spans="1:13" ht="30.75" customHeight="1">
      <c r="A7" s="31"/>
      <c r="B7" s="445" t="s">
        <v>244</v>
      </c>
      <c r="C7" s="445"/>
      <c r="D7" s="445" t="s">
        <v>475</v>
      </c>
      <c r="E7" s="445"/>
      <c r="F7" s="445"/>
      <c r="G7" s="445"/>
      <c r="H7" s="283"/>
    </row>
    <row r="8" spans="1:13" ht="30.75" customHeight="1">
      <c r="A8" s="20"/>
      <c r="B8" s="444" t="s">
        <v>243</v>
      </c>
      <c r="C8" s="444"/>
      <c r="D8" s="444" t="s">
        <v>245</v>
      </c>
      <c r="E8" s="444"/>
      <c r="F8" s="444"/>
      <c r="G8" s="20"/>
      <c r="H8" s="284"/>
    </row>
    <row r="9" spans="1:13" ht="30.75" customHeight="1">
      <c r="A9" s="31"/>
      <c r="B9" s="445" t="s">
        <v>246</v>
      </c>
      <c r="C9" s="445"/>
      <c r="D9" s="445" t="s">
        <v>311</v>
      </c>
      <c r="E9" s="445"/>
      <c r="F9" s="445"/>
      <c r="G9" s="31"/>
      <c r="H9" s="283"/>
    </row>
    <row r="10" spans="1:13" ht="30.75" customHeight="1">
      <c r="A10" s="20"/>
      <c r="B10" s="444" t="s">
        <v>247</v>
      </c>
      <c r="C10" s="444"/>
      <c r="D10" s="444" t="str">
        <f>'ngay thang'!B14</f>
        <v>Ngày 03 tháng 02 năm 2023
03 Feb 2023</v>
      </c>
      <c r="E10" s="444"/>
      <c r="F10" s="444"/>
      <c r="G10" s="20"/>
      <c r="H10" s="284"/>
    </row>
    <row r="12" spans="1:13" ht="58.5" customHeight="1">
      <c r="A12" s="441" t="s">
        <v>199</v>
      </c>
      <c r="B12" s="441"/>
      <c r="C12" s="343" t="s">
        <v>603</v>
      </c>
      <c r="D12" s="343" t="s">
        <v>174</v>
      </c>
      <c r="E12" s="343" t="s">
        <v>305</v>
      </c>
      <c r="F12" s="343" t="s">
        <v>306</v>
      </c>
    </row>
    <row r="13" spans="1:13" ht="30" customHeight="1">
      <c r="A13" s="202" t="s">
        <v>46</v>
      </c>
      <c r="B13" s="202"/>
      <c r="C13" s="203" t="s">
        <v>604</v>
      </c>
      <c r="D13" s="201" t="s">
        <v>605</v>
      </c>
      <c r="E13" s="309">
        <v>40613012289</v>
      </c>
      <c r="F13" s="309">
        <v>39499742865</v>
      </c>
      <c r="J13" s="32"/>
      <c r="K13" s="32"/>
      <c r="L13" s="32"/>
      <c r="M13" s="32"/>
    </row>
    <row r="14" spans="1:13" ht="38.25">
      <c r="A14" s="202" t="s">
        <v>56</v>
      </c>
      <c r="B14" s="202"/>
      <c r="C14" s="203" t="s">
        <v>606</v>
      </c>
      <c r="D14" s="201" t="s">
        <v>607</v>
      </c>
      <c r="E14" s="309">
        <v>1580395133</v>
      </c>
      <c r="F14" s="309">
        <v>892790588</v>
      </c>
      <c r="J14" s="32"/>
      <c r="K14" s="32"/>
      <c r="L14" s="32"/>
      <c r="M14" s="32"/>
    </row>
    <row r="15" spans="1:13" ht="54.75" customHeight="1">
      <c r="A15" s="442"/>
      <c r="B15" s="201" t="s">
        <v>110</v>
      </c>
      <c r="C15" s="204" t="s">
        <v>608</v>
      </c>
      <c r="D15" s="201" t="s">
        <v>609</v>
      </c>
      <c r="E15" s="310">
        <v>1580395133</v>
      </c>
      <c r="F15" s="310">
        <v>892790588</v>
      </c>
      <c r="J15" s="32"/>
      <c r="K15" s="32"/>
      <c r="L15" s="32"/>
      <c r="M15" s="32"/>
    </row>
    <row r="16" spans="1:13" ht="53.25" customHeight="1">
      <c r="A16" s="443"/>
      <c r="B16" s="201" t="s">
        <v>112</v>
      </c>
      <c r="C16" s="204" t="s">
        <v>610</v>
      </c>
      <c r="D16" s="201" t="s">
        <v>611</v>
      </c>
      <c r="E16" s="310"/>
      <c r="F16" s="310"/>
      <c r="J16" s="32"/>
      <c r="K16" s="32"/>
      <c r="L16" s="32"/>
      <c r="M16" s="32"/>
    </row>
    <row r="17" spans="1:13" ht="51.75" customHeight="1">
      <c r="A17" s="202" t="s">
        <v>133</v>
      </c>
      <c r="B17" s="202"/>
      <c r="C17" s="203" t="s">
        <v>612</v>
      </c>
      <c r="D17" s="202" t="s">
        <v>613</v>
      </c>
      <c r="E17" s="309">
        <v>-4250810611</v>
      </c>
      <c r="F17" s="309">
        <v>220478836</v>
      </c>
      <c r="J17" s="32"/>
      <c r="K17" s="32"/>
      <c r="L17" s="32"/>
      <c r="M17" s="32"/>
    </row>
    <row r="18" spans="1:13" ht="29.25" customHeight="1">
      <c r="A18" s="442"/>
      <c r="B18" s="201" t="s">
        <v>614</v>
      </c>
      <c r="C18" s="204" t="s">
        <v>615</v>
      </c>
      <c r="D18" s="201" t="s">
        <v>616</v>
      </c>
      <c r="E18" s="310">
        <v>474577023</v>
      </c>
      <c r="F18" s="310">
        <v>2130297170</v>
      </c>
      <c r="J18" s="32"/>
      <c r="K18" s="32"/>
      <c r="L18" s="32"/>
      <c r="M18" s="32"/>
    </row>
    <row r="19" spans="1:13" ht="29.25" customHeight="1">
      <c r="A19" s="443"/>
      <c r="B19" s="201" t="s">
        <v>617</v>
      </c>
      <c r="C19" s="204" t="s">
        <v>618</v>
      </c>
      <c r="D19" s="201" t="s">
        <v>619</v>
      </c>
      <c r="E19" s="310">
        <v>4725387634</v>
      </c>
      <c r="F19" s="310">
        <v>1909818334</v>
      </c>
      <c r="J19" s="32"/>
      <c r="K19" s="32"/>
      <c r="L19" s="32"/>
      <c r="M19" s="32"/>
    </row>
    <row r="20" spans="1:13" s="21" customFormat="1" ht="39" customHeight="1">
      <c r="A20" s="202" t="s">
        <v>135</v>
      </c>
      <c r="B20" s="202"/>
      <c r="C20" s="205" t="s">
        <v>633</v>
      </c>
      <c r="D20" s="202" t="s">
        <v>620</v>
      </c>
      <c r="E20" s="309">
        <v>37942596811</v>
      </c>
      <c r="F20" s="309">
        <v>40613012289</v>
      </c>
      <c r="H20" s="277"/>
      <c r="I20" s="277"/>
      <c r="J20" s="32"/>
      <c r="K20" s="32"/>
      <c r="L20" s="32"/>
      <c r="M20" s="32"/>
    </row>
    <row r="21" spans="1:13">
      <c r="A21" s="202"/>
      <c r="B21" s="202"/>
      <c r="C21" s="203"/>
      <c r="D21" s="202"/>
      <c r="E21" s="210"/>
      <c r="F21" s="210"/>
    </row>
    <row r="23" spans="1:13">
      <c r="A23" s="206" t="s">
        <v>176</v>
      </c>
      <c r="B23" s="19"/>
      <c r="C23" s="35"/>
      <c r="E23" s="36" t="s">
        <v>177</v>
      </c>
    </row>
    <row r="24" spans="1:13">
      <c r="A24" s="207" t="s">
        <v>178</v>
      </c>
      <c r="B24" s="19"/>
      <c r="C24" s="35"/>
      <c r="E24" s="38" t="s">
        <v>179</v>
      </c>
    </row>
    <row r="25" spans="1:13">
      <c r="A25" s="19"/>
      <c r="B25" s="19"/>
      <c r="C25" s="35"/>
      <c r="E25" s="35"/>
    </row>
    <row r="26" spans="1:13">
      <c r="A26" s="19"/>
      <c r="B26" s="19"/>
      <c r="C26" s="35"/>
      <c r="E26" s="35"/>
    </row>
    <row r="27" spans="1:13">
      <c r="A27" s="19"/>
      <c r="B27" s="19"/>
      <c r="C27" s="35"/>
      <c r="E27" s="35"/>
    </row>
    <row r="28" spans="1:13">
      <c r="A28" s="19"/>
      <c r="B28" s="19"/>
      <c r="C28" s="35"/>
      <c r="E28" s="35"/>
    </row>
    <row r="29" spans="1:13">
      <c r="A29" s="19"/>
      <c r="B29" s="19"/>
      <c r="C29" s="35"/>
      <c r="E29" s="35"/>
    </row>
    <row r="30" spans="1:13">
      <c r="A30" s="19"/>
      <c r="B30" s="19"/>
      <c r="C30" s="35"/>
      <c r="E30" s="35"/>
    </row>
    <row r="31" spans="1:13">
      <c r="A31" s="19"/>
      <c r="B31" s="19"/>
      <c r="C31" s="35"/>
      <c r="E31" s="35"/>
    </row>
    <row r="32" spans="1:13">
      <c r="A32" s="208"/>
      <c r="B32" s="208"/>
      <c r="C32" s="28"/>
      <c r="E32" s="28"/>
      <c r="F32" s="208"/>
    </row>
    <row r="33" spans="1:5">
      <c r="A33" s="209" t="s">
        <v>238</v>
      </c>
      <c r="B33" s="19"/>
      <c r="C33" s="35"/>
      <c r="E33" s="26" t="s">
        <v>476</v>
      </c>
    </row>
    <row r="34" spans="1:5">
      <c r="A34" s="209" t="s">
        <v>631</v>
      </c>
      <c r="B34" s="19"/>
      <c r="C34" s="35"/>
      <c r="E34" s="26"/>
    </row>
    <row r="35" spans="1:5">
      <c r="A35" s="19" t="s">
        <v>239</v>
      </c>
      <c r="B35" s="19"/>
      <c r="C35" s="35"/>
      <c r="E35" s="25"/>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topLeftCell="A8" zoomScaleNormal="100" zoomScaleSheetLayoutView="100" workbookViewId="0">
      <selection activeCell="D16" sqref="D16"/>
    </sheetView>
  </sheetViews>
  <sheetFormatPr defaultColWidth="9.140625" defaultRowHeight="12.75"/>
  <cols>
    <col min="1" max="1" width="9.140625" style="33"/>
    <col min="2" max="2" width="59.42578125" style="33" customWidth="1"/>
    <col min="3" max="3" width="12.85546875" style="33" customWidth="1"/>
    <col min="4" max="4" width="28.85546875" style="33" customWidth="1"/>
    <col min="5" max="5" width="29.5703125" style="33" customWidth="1"/>
    <col min="6" max="6" width="2.5703125" style="33" customWidth="1"/>
    <col min="7" max="7" width="15" bestFit="1" customWidth="1"/>
    <col min="8" max="8" width="17.42578125" customWidth="1"/>
    <col min="9" max="9" width="18.28515625" customWidth="1"/>
    <col min="10" max="10" width="20.5703125" customWidth="1"/>
    <col min="11" max="11" width="21.85546875" customWidth="1"/>
    <col min="12" max="12" width="13.28515625" bestFit="1" customWidth="1"/>
    <col min="13" max="13" width="21.28515625" customWidth="1"/>
    <col min="14" max="14" width="10.7109375" bestFit="1" customWidth="1"/>
    <col min="15" max="15" width="18.42578125" bestFit="1" customWidth="1"/>
    <col min="16" max="16" width="24.28515625" style="258" customWidth="1"/>
    <col min="17" max="17" width="18.7109375" style="33" bestFit="1" customWidth="1"/>
    <col min="18" max="18" width="14.5703125" style="33" bestFit="1" customWidth="1"/>
    <col min="19" max="16384" width="9.140625" style="33"/>
  </cols>
  <sheetData>
    <row r="1" spans="1:16" ht="23.25" customHeight="1">
      <c r="A1" s="430" t="s">
        <v>539</v>
      </c>
      <c r="B1" s="430"/>
      <c r="C1" s="430"/>
      <c r="D1" s="430"/>
      <c r="E1" s="430"/>
      <c r="F1" s="430"/>
    </row>
    <row r="2" spans="1:16" ht="27" customHeight="1">
      <c r="A2" s="440" t="s">
        <v>540</v>
      </c>
      <c r="B2" s="440"/>
      <c r="C2" s="440"/>
      <c r="D2" s="440"/>
      <c r="E2" s="440"/>
      <c r="F2" s="440"/>
    </row>
    <row r="3" spans="1:16" ht="15" customHeight="1">
      <c r="A3" s="432" t="s">
        <v>281</v>
      </c>
      <c r="B3" s="432"/>
      <c r="C3" s="432"/>
      <c r="D3" s="432"/>
      <c r="E3" s="432"/>
      <c r="F3" s="432"/>
    </row>
    <row r="4" spans="1:16">
      <c r="A4" s="432"/>
      <c r="B4" s="432"/>
      <c r="C4" s="432"/>
      <c r="D4" s="432"/>
      <c r="E4" s="432"/>
      <c r="F4" s="432"/>
    </row>
    <row r="5" spans="1:16">
      <c r="A5" s="438" t="str">
        <f>'ngay thang'!B10</f>
        <v>Tháng 1 năm 2023/Jan 2023</v>
      </c>
      <c r="B5" s="438"/>
      <c r="C5" s="438"/>
      <c r="D5" s="438"/>
      <c r="E5" s="438"/>
      <c r="F5" s="438"/>
    </row>
    <row r="6" spans="1:16">
      <c r="A6" s="340"/>
      <c r="B6" s="340"/>
      <c r="C6" s="340"/>
      <c r="D6" s="340"/>
      <c r="E6" s="340"/>
      <c r="F6" s="1"/>
    </row>
    <row r="7" spans="1:16" ht="31.5" customHeight="1">
      <c r="A7" s="429" t="s">
        <v>246</v>
      </c>
      <c r="B7" s="429"/>
      <c r="C7" s="429" t="s">
        <v>311</v>
      </c>
      <c r="D7" s="429"/>
      <c r="E7" s="429"/>
      <c r="F7" s="429"/>
    </row>
    <row r="8" spans="1:16" ht="30" customHeight="1">
      <c r="A8" s="429" t="s">
        <v>244</v>
      </c>
      <c r="B8" s="429"/>
      <c r="C8" s="429" t="s">
        <v>475</v>
      </c>
      <c r="D8" s="429"/>
      <c r="E8" s="429"/>
      <c r="F8" s="429"/>
    </row>
    <row r="9" spans="1:16" ht="30" customHeight="1">
      <c r="A9" s="428" t="s">
        <v>243</v>
      </c>
      <c r="B9" s="428"/>
      <c r="C9" s="428" t="s">
        <v>245</v>
      </c>
      <c r="D9" s="428"/>
      <c r="E9" s="428"/>
      <c r="F9" s="428"/>
    </row>
    <row r="10" spans="1:16" ht="30" customHeight="1">
      <c r="A10" s="428" t="s">
        <v>247</v>
      </c>
      <c r="B10" s="428"/>
      <c r="C10" s="428" t="str">
        <f>'ngay thang'!B14</f>
        <v>Ngày 03 tháng 02 năm 2023
03 Feb 2023</v>
      </c>
      <c r="D10" s="428"/>
      <c r="E10" s="428"/>
      <c r="F10" s="428"/>
    </row>
    <row r="11" spans="1:16" ht="22.5" customHeight="1">
      <c r="A11" s="337"/>
      <c r="B11" s="337"/>
      <c r="C11" s="337"/>
      <c r="D11" s="337"/>
      <c r="E11" s="337"/>
      <c r="F11" s="337"/>
    </row>
    <row r="12" spans="1:16" ht="21" customHeight="1">
      <c r="A12" s="239" t="s">
        <v>285</v>
      </c>
    </row>
    <row r="13" spans="1:16" s="276" customFormat="1" ht="43.5" customHeight="1">
      <c r="A13" s="274" t="s">
        <v>202</v>
      </c>
      <c r="B13" s="274" t="s">
        <v>207</v>
      </c>
      <c r="C13" s="274" t="s">
        <v>208</v>
      </c>
      <c r="D13" s="275" t="s">
        <v>478</v>
      </c>
      <c r="E13" s="275" t="s">
        <v>479</v>
      </c>
      <c r="G13"/>
      <c r="H13"/>
      <c r="I13"/>
      <c r="J13"/>
      <c r="K13"/>
      <c r="L13"/>
      <c r="M13"/>
      <c r="N13"/>
      <c r="O13"/>
      <c r="P13" s="277"/>
    </row>
    <row r="14" spans="1:16" s="1" customFormat="1" ht="31.5" customHeight="1">
      <c r="A14" s="243" t="s">
        <v>46</v>
      </c>
      <c r="B14" s="278" t="s">
        <v>264</v>
      </c>
      <c r="C14" s="278" t="s">
        <v>147</v>
      </c>
      <c r="D14" s="267"/>
      <c r="E14" s="267"/>
      <c r="G14"/>
      <c r="H14"/>
      <c r="I14"/>
      <c r="J14"/>
      <c r="K14"/>
      <c r="L14"/>
      <c r="M14"/>
      <c r="N14"/>
      <c r="O14"/>
      <c r="P14" s="258"/>
    </row>
    <row r="15" spans="1:16" s="1" customFormat="1" ht="50.25" customHeight="1">
      <c r="A15" s="243">
        <v>1</v>
      </c>
      <c r="B15" s="278" t="s">
        <v>557</v>
      </c>
      <c r="C15" s="278" t="s">
        <v>148</v>
      </c>
      <c r="D15" s="311">
        <v>1.5002681101892896E-2</v>
      </c>
      <c r="E15" s="280">
        <v>1.2001465236664913E-2</v>
      </c>
      <c r="G15"/>
      <c r="H15"/>
      <c r="I15"/>
      <c r="J15"/>
      <c r="K15"/>
      <c r="L15"/>
      <c r="M15"/>
      <c r="N15"/>
      <c r="O15"/>
      <c r="P15" s="258"/>
    </row>
    <row r="16" spans="1:16" s="1" customFormat="1" ht="56.25" customHeight="1">
      <c r="A16" s="243">
        <v>2</v>
      </c>
      <c r="B16" s="278" t="s">
        <v>558</v>
      </c>
      <c r="C16" s="278" t="s">
        <v>149</v>
      </c>
      <c r="D16" s="311">
        <v>7.7515466216200686E-3</v>
      </c>
      <c r="E16" s="280">
        <v>7.4713408776363212E-3</v>
      </c>
      <c r="G16"/>
      <c r="H16"/>
      <c r="I16"/>
      <c r="J16"/>
      <c r="K16"/>
      <c r="L16"/>
      <c r="M16"/>
      <c r="N16"/>
      <c r="O16"/>
      <c r="P16" s="258"/>
    </row>
    <row r="17" spans="1:19" s="1" customFormat="1" ht="75" customHeight="1">
      <c r="A17" s="243">
        <v>3</v>
      </c>
      <c r="B17" s="279" t="s">
        <v>559</v>
      </c>
      <c r="C17" s="278" t="s">
        <v>150</v>
      </c>
      <c r="D17" s="311">
        <v>9.0065833883361517E-3</v>
      </c>
      <c r="E17" s="280">
        <v>8.6707638450363618E-3</v>
      </c>
      <c r="G17"/>
      <c r="H17"/>
      <c r="I17"/>
      <c r="J17"/>
      <c r="K17"/>
      <c r="L17"/>
      <c r="M17"/>
      <c r="N17"/>
      <c r="O17"/>
      <c r="P17" s="258"/>
    </row>
    <row r="18" spans="1:19" s="1" customFormat="1" ht="48" customHeight="1">
      <c r="A18" s="243">
        <v>4</v>
      </c>
      <c r="B18" s="278" t="s">
        <v>265</v>
      </c>
      <c r="C18" s="278" t="s">
        <v>151</v>
      </c>
      <c r="D18" s="311">
        <v>0</v>
      </c>
      <c r="E18" s="280">
        <v>1.9066326544144143E-3</v>
      </c>
      <c r="G18"/>
      <c r="H18"/>
      <c r="I18"/>
      <c r="J18"/>
      <c r="K18"/>
      <c r="L18"/>
      <c r="M18"/>
      <c r="N18"/>
      <c r="O18"/>
      <c r="P18" s="217"/>
      <c r="Q18" s="217"/>
      <c r="S18" s="217"/>
    </row>
    <row r="19" spans="1:19" s="1" customFormat="1" ht="56.25" customHeight="1">
      <c r="A19" s="243">
        <v>5</v>
      </c>
      <c r="B19" s="278" t="s">
        <v>560</v>
      </c>
      <c r="C19" s="278"/>
      <c r="D19" s="311"/>
      <c r="E19" s="280"/>
      <c r="G19"/>
      <c r="H19"/>
      <c r="I19"/>
      <c r="J19"/>
      <c r="K19"/>
      <c r="L19"/>
      <c r="M19"/>
      <c r="N19"/>
      <c r="O19"/>
      <c r="P19" s="217"/>
      <c r="Q19" s="217"/>
      <c r="S19" s="217"/>
    </row>
    <row r="20" spans="1:19" s="1" customFormat="1" ht="57.75" customHeight="1">
      <c r="A20" s="243">
        <v>6</v>
      </c>
      <c r="B20" s="278" t="s">
        <v>561</v>
      </c>
      <c r="C20" s="278"/>
      <c r="D20" s="311"/>
      <c r="E20" s="280"/>
      <c r="G20"/>
      <c r="H20"/>
      <c r="I20"/>
      <c r="J20"/>
      <c r="K20"/>
      <c r="L20"/>
      <c r="M20"/>
      <c r="N20"/>
      <c r="O20"/>
      <c r="P20" s="217"/>
      <c r="Q20" s="258"/>
      <c r="R20" s="227"/>
      <c r="S20" s="217"/>
    </row>
    <row r="21" spans="1:19" s="1" customFormat="1" ht="81" customHeight="1">
      <c r="A21" s="243">
        <v>7</v>
      </c>
      <c r="B21" s="279" t="s">
        <v>266</v>
      </c>
      <c r="C21" s="278" t="s">
        <v>152</v>
      </c>
      <c r="D21" s="311">
        <v>5.3653439349741179E-3</v>
      </c>
      <c r="E21" s="280">
        <v>4.7428564409306238E-3</v>
      </c>
      <c r="G21"/>
      <c r="H21"/>
      <c r="I21"/>
      <c r="J21"/>
      <c r="K21"/>
      <c r="L21"/>
      <c r="M21"/>
      <c r="N21"/>
      <c r="O21"/>
      <c r="P21" s="217"/>
      <c r="Q21" s="258"/>
      <c r="R21" s="227"/>
      <c r="S21" s="217"/>
    </row>
    <row r="22" spans="1:19" s="1" customFormat="1" ht="42" customHeight="1">
      <c r="A22" s="243">
        <v>8</v>
      </c>
      <c r="B22" s="278" t="s">
        <v>562</v>
      </c>
      <c r="C22" s="278" t="s">
        <v>153</v>
      </c>
      <c r="D22" s="311">
        <v>3.7126155046823234E-2</v>
      </c>
      <c r="E22" s="280">
        <v>3.4793059054682635E-2</v>
      </c>
      <c r="G22"/>
      <c r="H22"/>
      <c r="I22"/>
      <c r="J22"/>
      <c r="K22"/>
      <c r="L22"/>
      <c r="M22"/>
      <c r="N22"/>
      <c r="O22"/>
      <c r="P22" s="217"/>
      <c r="Q22" s="217"/>
      <c r="S22" s="217"/>
    </row>
    <row r="23" spans="1:19" s="1" customFormat="1" ht="69.75" customHeight="1">
      <c r="A23" s="243">
        <v>9</v>
      </c>
      <c r="B23" s="279" t="s">
        <v>267</v>
      </c>
      <c r="C23" s="278" t="s">
        <v>154</v>
      </c>
      <c r="D23" s="335">
        <v>0.28611856222594451</v>
      </c>
      <c r="E23" s="280">
        <v>7.1058483001196257E-2</v>
      </c>
      <c r="G23"/>
      <c r="H23"/>
      <c r="I23"/>
      <c r="J23"/>
      <c r="K23"/>
      <c r="L23"/>
      <c r="M23"/>
      <c r="N23"/>
      <c r="O23"/>
      <c r="P23" s="217"/>
      <c r="Q23" s="217"/>
      <c r="S23" s="217"/>
    </row>
    <row r="24" spans="1:19" s="1" customFormat="1" ht="57" customHeight="1">
      <c r="A24" s="243">
        <v>10</v>
      </c>
      <c r="B24" s="279" t="s">
        <v>563</v>
      </c>
      <c r="C24" s="278"/>
      <c r="D24" s="280"/>
      <c r="E24" s="280"/>
      <c r="G24"/>
      <c r="H24"/>
      <c r="I24"/>
      <c r="J24"/>
      <c r="K24"/>
      <c r="L24"/>
      <c r="M24"/>
      <c r="N24"/>
      <c r="O24"/>
      <c r="P24" s="217"/>
      <c r="Q24" s="217"/>
      <c r="S24" s="217"/>
    </row>
    <row r="25" spans="1:19" s="1" customFormat="1" ht="25.5">
      <c r="A25" s="243" t="s">
        <v>56</v>
      </c>
      <c r="B25" s="278" t="s">
        <v>268</v>
      </c>
      <c r="C25" s="278" t="s">
        <v>155</v>
      </c>
      <c r="D25" s="311"/>
      <c r="E25" s="312"/>
      <c r="G25"/>
      <c r="H25"/>
      <c r="I25"/>
      <c r="J25"/>
      <c r="K25"/>
      <c r="L25"/>
      <c r="M25"/>
      <c r="N25"/>
      <c r="O25"/>
      <c r="P25" s="217"/>
      <c r="Q25" s="217"/>
      <c r="S25" s="217"/>
    </row>
    <row r="26" spans="1:19" s="1" customFormat="1" ht="30" customHeight="1">
      <c r="A26" s="450">
        <v>1</v>
      </c>
      <c r="B26" s="278" t="s">
        <v>269</v>
      </c>
      <c r="C26" s="278" t="s">
        <v>156</v>
      </c>
      <c r="D26" s="312">
        <v>37760707500</v>
      </c>
      <c r="E26" s="313">
        <v>37549565200</v>
      </c>
      <c r="G26"/>
      <c r="H26"/>
      <c r="I26"/>
      <c r="J26"/>
      <c r="K26"/>
      <c r="L26"/>
      <c r="M26"/>
      <c r="N26"/>
      <c r="O26"/>
      <c r="P26" s="217"/>
      <c r="Q26" s="217"/>
      <c r="S26" s="217"/>
    </row>
    <row r="27" spans="1:19" s="1" customFormat="1" ht="39.75" customHeight="1">
      <c r="A27" s="450"/>
      <c r="B27" s="278" t="s">
        <v>270</v>
      </c>
      <c r="C27" s="278" t="s">
        <v>157</v>
      </c>
      <c r="D27" s="299">
        <v>37760707500</v>
      </c>
      <c r="E27" s="312">
        <v>37549565200</v>
      </c>
      <c r="G27"/>
      <c r="H27"/>
      <c r="I27"/>
      <c r="J27"/>
      <c r="K27"/>
      <c r="L27"/>
      <c r="M27"/>
      <c r="N27"/>
      <c r="O27"/>
      <c r="P27" s="217"/>
      <c r="Q27" s="217"/>
      <c r="S27" s="217"/>
    </row>
    <row r="28" spans="1:19" s="1" customFormat="1" ht="42.75" customHeight="1">
      <c r="A28" s="450"/>
      <c r="B28" s="278" t="s">
        <v>271</v>
      </c>
      <c r="C28" s="278" t="s">
        <v>158</v>
      </c>
      <c r="D28" s="314">
        <v>3776070.75</v>
      </c>
      <c r="E28" s="315">
        <v>3754956.52</v>
      </c>
      <c r="G28"/>
      <c r="H28"/>
      <c r="I28"/>
      <c r="J28"/>
      <c r="K28"/>
      <c r="L28"/>
      <c r="M28"/>
      <c r="N28"/>
      <c r="O28"/>
      <c r="P28" s="217"/>
      <c r="Q28" s="217"/>
      <c r="S28" s="217"/>
    </row>
    <row r="29" spans="1:19" s="1" customFormat="1" ht="32.25" customHeight="1">
      <c r="A29" s="450">
        <v>2</v>
      </c>
      <c r="B29" s="278" t="s">
        <v>272</v>
      </c>
      <c r="C29" s="278" t="s">
        <v>159</v>
      </c>
      <c r="D29" s="312">
        <v>-3912906000</v>
      </c>
      <c r="E29" s="312">
        <v>211142300</v>
      </c>
      <c r="G29"/>
      <c r="H29"/>
      <c r="I29"/>
      <c r="J29"/>
      <c r="K29"/>
      <c r="L29"/>
      <c r="M29"/>
      <c r="N29"/>
      <c r="O29"/>
      <c r="P29" s="217"/>
      <c r="Q29" s="217"/>
      <c r="S29" s="217"/>
    </row>
    <row r="30" spans="1:19" s="1" customFormat="1" ht="31.5" customHeight="1">
      <c r="A30" s="450"/>
      <c r="B30" s="278" t="s">
        <v>273</v>
      </c>
      <c r="C30" s="278" t="s">
        <v>160</v>
      </c>
      <c r="D30" s="316">
        <v>43301.89</v>
      </c>
      <c r="E30" s="316">
        <v>200767.44</v>
      </c>
      <c r="G30"/>
      <c r="H30"/>
      <c r="I30"/>
      <c r="J30"/>
      <c r="K30"/>
      <c r="L30"/>
      <c r="M30"/>
      <c r="N30"/>
      <c r="O30"/>
      <c r="P30" s="217"/>
      <c r="Q30" s="217"/>
      <c r="S30" s="217"/>
    </row>
    <row r="31" spans="1:19" s="1" customFormat="1" ht="30" customHeight="1">
      <c r="A31" s="450"/>
      <c r="B31" s="278" t="s">
        <v>274</v>
      </c>
      <c r="C31" s="278" t="s">
        <v>161</v>
      </c>
      <c r="D31" s="312">
        <v>433018900</v>
      </c>
      <c r="E31" s="312">
        <v>2007674400</v>
      </c>
      <c r="G31"/>
      <c r="H31"/>
      <c r="I31"/>
      <c r="J31"/>
      <c r="K31"/>
      <c r="L31"/>
      <c r="M31"/>
      <c r="N31"/>
      <c r="O31"/>
      <c r="P31" s="217"/>
      <c r="Q31" s="217"/>
      <c r="S31" s="217"/>
    </row>
    <row r="32" spans="1:19" s="1" customFormat="1" ht="30.75" customHeight="1">
      <c r="A32" s="450"/>
      <c r="B32" s="278" t="s">
        <v>564</v>
      </c>
      <c r="C32" s="278" t="s">
        <v>162</v>
      </c>
      <c r="D32" s="316">
        <v>-434592.49</v>
      </c>
      <c r="E32" s="316">
        <v>-179653.21</v>
      </c>
      <c r="G32"/>
      <c r="H32"/>
      <c r="I32"/>
      <c r="J32"/>
      <c r="K32"/>
      <c r="L32"/>
      <c r="M32"/>
      <c r="N32"/>
      <c r="O32"/>
      <c r="P32" s="217"/>
      <c r="Q32" s="217"/>
      <c r="S32" s="217"/>
    </row>
    <row r="33" spans="1:19" s="1" customFormat="1" ht="42.75" customHeight="1">
      <c r="A33" s="450"/>
      <c r="B33" s="278" t="s">
        <v>275</v>
      </c>
      <c r="C33" s="278" t="s">
        <v>163</v>
      </c>
      <c r="D33" s="312">
        <v>-4345924900</v>
      </c>
      <c r="E33" s="312">
        <v>-1796532100</v>
      </c>
      <c r="G33"/>
      <c r="H33"/>
      <c r="I33"/>
      <c r="J33"/>
      <c r="K33"/>
      <c r="L33"/>
      <c r="M33"/>
      <c r="N33"/>
      <c r="O33"/>
      <c r="P33" s="217"/>
      <c r="Q33" s="217"/>
      <c r="S33" s="217"/>
    </row>
    <row r="34" spans="1:19" s="1" customFormat="1" ht="33" customHeight="1">
      <c r="A34" s="450">
        <v>3</v>
      </c>
      <c r="B34" s="278" t="s">
        <v>276</v>
      </c>
      <c r="C34" s="278" t="s">
        <v>164</v>
      </c>
      <c r="D34" s="312">
        <v>33847801500</v>
      </c>
      <c r="E34" s="312">
        <v>37760707500</v>
      </c>
      <c r="G34"/>
      <c r="H34"/>
      <c r="I34"/>
      <c r="J34"/>
      <c r="K34"/>
      <c r="L34"/>
      <c r="M34"/>
      <c r="N34"/>
      <c r="O34"/>
      <c r="P34" s="217"/>
      <c r="Q34" s="217"/>
      <c r="S34" s="217"/>
    </row>
    <row r="35" spans="1:19" s="1" customFormat="1" ht="55.5" customHeight="1">
      <c r="A35" s="450"/>
      <c r="B35" s="278" t="s">
        <v>565</v>
      </c>
      <c r="C35" s="278" t="s">
        <v>165</v>
      </c>
      <c r="D35" s="299">
        <v>33847801500</v>
      </c>
      <c r="E35" s="312">
        <v>37760707500</v>
      </c>
      <c r="G35"/>
      <c r="H35"/>
      <c r="I35"/>
      <c r="J35"/>
      <c r="K35"/>
      <c r="L35"/>
      <c r="M35"/>
      <c r="N35"/>
      <c r="O35"/>
      <c r="P35" s="217"/>
      <c r="Q35" s="217"/>
      <c r="S35" s="217"/>
    </row>
    <row r="36" spans="1:19" s="1" customFormat="1" ht="45" customHeight="1">
      <c r="A36" s="450"/>
      <c r="B36" s="278" t="s">
        <v>566</v>
      </c>
      <c r="C36" s="278" t="s">
        <v>166</v>
      </c>
      <c r="D36" s="314">
        <v>3384780.15</v>
      </c>
      <c r="E36" s="315">
        <v>3776070.75</v>
      </c>
      <c r="G36"/>
      <c r="H36"/>
      <c r="I36"/>
      <c r="J36"/>
      <c r="K36"/>
      <c r="L36"/>
      <c r="M36"/>
      <c r="N36"/>
      <c r="O36"/>
      <c r="P36" s="217"/>
      <c r="Q36" s="217"/>
      <c r="S36" s="217"/>
    </row>
    <row r="37" spans="1:19" s="1" customFormat="1" ht="55.5" customHeight="1">
      <c r="A37" s="243">
        <v>4</v>
      </c>
      <c r="B37" s="278" t="s">
        <v>277</v>
      </c>
      <c r="C37" s="278" t="s">
        <v>167</v>
      </c>
      <c r="D37" s="280">
        <v>0</v>
      </c>
      <c r="E37" s="280">
        <v>0</v>
      </c>
      <c r="G37"/>
      <c r="H37"/>
      <c r="I37"/>
      <c r="J37"/>
      <c r="K37"/>
      <c r="L37"/>
      <c r="M37"/>
      <c r="N37"/>
      <c r="O37"/>
      <c r="P37" s="217"/>
      <c r="Q37" s="217"/>
      <c r="S37" s="217"/>
    </row>
    <row r="38" spans="1:19" s="1" customFormat="1" ht="39.75" customHeight="1">
      <c r="A38" s="243">
        <v>5</v>
      </c>
      <c r="B38" s="278" t="s">
        <v>278</v>
      </c>
      <c r="C38" s="278" t="s">
        <v>168</v>
      </c>
      <c r="D38" s="280">
        <v>0.57399999999999995</v>
      </c>
      <c r="E38" s="280">
        <v>0.58289999999999997</v>
      </c>
      <c r="G38"/>
      <c r="H38"/>
      <c r="I38"/>
      <c r="J38"/>
      <c r="K38"/>
      <c r="L38"/>
      <c r="M38"/>
      <c r="N38"/>
      <c r="O38"/>
      <c r="P38" s="217"/>
      <c r="Q38" s="217"/>
      <c r="S38" s="217"/>
    </row>
    <row r="39" spans="1:19" s="1" customFormat="1" ht="39" customHeight="1">
      <c r="A39" s="243">
        <v>6</v>
      </c>
      <c r="B39" s="278" t="s">
        <v>279</v>
      </c>
      <c r="C39" s="278" t="s">
        <v>169</v>
      </c>
      <c r="D39" s="280">
        <v>6.8999999999999999E-3</v>
      </c>
      <c r="E39" s="280">
        <v>6.1999999999999998E-3</v>
      </c>
      <c r="G39"/>
      <c r="H39"/>
      <c r="I39"/>
      <c r="J39"/>
      <c r="K39"/>
      <c r="L39"/>
      <c r="M39"/>
      <c r="N39"/>
      <c r="O39"/>
      <c r="P39" s="217"/>
      <c r="Q39" s="217"/>
      <c r="S39" s="217"/>
    </row>
    <row r="40" spans="1:19" s="1" customFormat="1" ht="39" customHeight="1">
      <c r="A40" s="243">
        <v>7</v>
      </c>
      <c r="B40" s="278" t="s">
        <v>280</v>
      </c>
      <c r="C40" s="278" t="s">
        <v>170</v>
      </c>
      <c r="D40" s="313">
        <v>3262</v>
      </c>
      <c r="E40" s="313">
        <v>3267</v>
      </c>
      <c r="G40"/>
      <c r="H40"/>
      <c r="I40"/>
      <c r="J40"/>
      <c r="K40"/>
      <c r="L40"/>
      <c r="M40"/>
      <c r="N40"/>
      <c r="O40"/>
      <c r="P40" s="217"/>
      <c r="Q40" s="217"/>
    </row>
    <row r="41" spans="1:19" s="1" customFormat="1" ht="39" customHeight="1">
      <c r="A41" s="243">
        <v>7</v>
      </c>
      <c r="B41" s="278" t="s">
        <v>567</v>
      </c>
      <c r="C41" s="278" t="s">
        <v>622</v>
      </c>
      <c r="D41" s="317">
        <v>11209.76</v>
      </c>
      <c r="E41" s="317">
        <v>10755.36</v>
      </c>
      <c r="G41"/>
      <c r="H41"/>
      <c r="I41"/>
      <c r="J41"/>
      <c r="K41"/>
      <c r="L41"/>
      <c r="M41"/>
      <c r="N41"/>
      <c r="O41"/>
      <c r="P41" s="258"/>
    </row>
    <row r="42" spans="1:19" s="1" customFormat="1" ht="49.5" customHeight="1">
      <c r="A42" s="243">
        <v>8</v>
      </c>
      <c r="B42" s="278" t="s">
        <v>568</v>
      </c>
      <c r="C42" s="278" t="s">
        <v>623</v>
      </c>
      <c r="D42" s="280"/>
      <c r="E42" s="280"/>
      <c r="G42"/>
      <c r="H42"/>
      <c r="I42"/>
      <c r="J42"/>
      <c r="K42"/>
      <c r="L42"/>
      <c r="M42"/>
      <c r="N42"/>
      <c r="O42"/>
      <c r="P42" s="258"/>
    </row>
    <row r="43" spans="1:19">
      <c r="D43" s="281"/>
      <c r="E43" s="281"/>
    </row>
    <row r="45" spans="1:19">
      <c r="A45" s="34" t="s">
        <v>176</v>
      </c>
      <c r="B45" s="1"/>
      <c r="C45" s="35"/>
      <c r="D45" s="36" t="s">
        <v>177</v>
      </c>
    </row>
    <row r="46" spans="1:19">
      <c r="A46" s="37" t="s">
        <v>178</v>
      </c>
      <c r="B46" s="1"/>
      <c r="C46" s="35"/>
      <c r="D46" s="38" t="s">
        <v>179</v>
      </c>
    </row>
    <row r="47" spans="1:19">
      <c r="A47" s="1"/>
      <c r="B47" s="1"/>
      <c r="C47" s="35"/>
      <c r="D47" s="35"/>
    </row>
    <row r="48" spans="1:19">
      <c r="A48" s="1"/>
      <c r="B48" s="1"/>
      <c r="C48" s="35"/>
      <c r="D48" s="35"/>
    </row>
    <row r="49" spans="1:5">
      <c r="A49" s="1"/>
      <c r="B49" s="1"/>
      <c r="C49" s="35"/>
      <c r="D49" s="35"/>
    </row>
    <row r="50" spans="1:5">
      <c r="A50" s="1"/>
      <c r="B50" s="1"/>
      <c r="C50" s="35"/>
      <c r="D50" s="35"/>
    </row>
    <row r="51" spans="1:5">
      <c r="A51" s="1"/>
      <c r="B51" s="1"/>
      <c r="C51" s="35"/>
      <c r="D51" s="35"/>
    </row>
    <row r="52" spans="1:5">
      <c r="A52" s="1"/>
      <c r="B52" s="1"/>
      <c r="C52" s="35"/>
      <c r="D52" s="35"/>
    </row>
    <row r="53" spans="1:5">
      <c r="A53" s="1"/>
      <c r="B53" s="1"/>
      <c r="C53" s="35"/>
      <c r="D53" s="35"/>
    </row>
    <row r="54" spans="1:5">
      <c r="A54" s="27"/>
      <c r="B54" s="27"/>
      <c r="C54" s="35"/>
      <c r="D54" s="28"/>
      <c r="E54" s="28"/>
    </row>
    <row r="55" spans="1:5">
      <c r="A55" s="24" t="s">
        <v>238</v>
      </c>
      <c r="B55" s="1"/>
      <c r="C55" s="35"/>
      <c r="D55" s="26" t="s">
        <v>476</v>
      </c>
    </row>
    <row r="56" spans="1:5">
      <c r="A56" s="24" t="s">
        <v>631</v>
      </c>
      <c r="B56" s="1"/>
      <c r="C56" s="35"/>
      <c r="D56" s="26"/>
    </row>
    <row r="57" spans="1:5">
      <c r="A57" s="1" t="s">
        <v>239</v>
      </c>
      <c r="B57" s="1"/>
      <c r="C57" s="35"/>
      <c r="D57" s="25"/>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ggF3cVKC5O34VsYTeint4h9lSgM=</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zTcvHRMG4XKoph6jozSpPTPq2Ho=</DigestValue>
    </Reference>
  </SignedInfo>
  <SignatureValue>G32kRbJqH6UOiNp4Hizk5DCARnohmrPzyZapn8v2iGoiJynOf9ZCFbbmD93FyTI27rjVJbUSVi/V
50KDlZ4GMta+NrnGEyfxHTTOwENCGhbzzHM+wYPymtRnIwmBz5wZ8rkFno4I1DQ/ZzeeU5woP/55
5JiHMH0ayi1diecZ1tw=</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4.bin?ContentType=application/vnd.openxmlformats-officedocument.spreadsheetml.printerSettings">
        <DigestMethod Algorithm="http://www.w3.org/2000/09/xmldsig#sha1"/>
        <DigestValue>Q0nJ0m6Z+WTZJ43j65cmMraHrpw=</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5.bin?ContentType=application/vnd.openxmlformats-officedocument.spreadsheetml.printerSettings">
        <DigestMethod Algorithm="http://www.w3.org/2000/09/xmldsig#sha1"/>
        <DigestValue>AzhwA5dWoipNMzlVPDSh91mRMKs=</DigestValue>
      </Reference>
      <Reference URI="/xl/worksheets/sheet7.xml?ContentType=application/vnd.openxmlformats-officedocument.spreadsheetml.worksheet+xml">
        <DigestMethod Algorithm="http://www.w3.org/2000/09/xmldsig#sha1"/>
        <DigestValue>dsWJ8G2HCsbHa/MpSLW8s4Appfg=</DigestValue>
      </Reference>
      <Reference URI="/xl/worksheets/sheet8.xml?ContentType=application/vnd.openxmlformats-officedocument.spreadsheetml.worksheet+xml">
        <DigestMethod Algorithm="http://www.w3.org/2000/09/xmldsig#sha1"/>
        <DigestValue>3nQuV8hfwOi9mE19zFjDJ6jJMf4=</DigestValue>
      </Reference>
      <Reference URI="/xl/worksheets/sheet6.xml?ContentType=application/vnd.openxmlformats-officedocument.spreadsheetml.worksheet+xml">
        <DigestMethod Algorithm="http://www.w3.org/2000/09/xmldsig#sha1"/>
        <DigestValue>JtVE1st7Q4lTevUGC7A2Q8cKWDA=</DigestValue>
      </Reference>
      <Reference URI="/xl/worksheets/sheet10.xml?ContentType=application/vnd.openxmlformats-officedocument.spreadsheetml.worksheet+xml">
        <DigestMethod Algorithm="http://www.w3.org/2000/09/xmldsig#sha1"/>
        <DigestValue>/ZsQE1tHEdD+NUPm1bSG3/cs5MU=</DigestValue>
      </Reference>
      <Reference URI="/xl/worksheets/sheet5.xml?ContentType=application/vnd.openxmlformats-officedocument.spreadsheetml.worksheet+xml">
        <DigestMethod Algorithm="http://www.w3.org/2000/09/xmldsig#sha1"/>
        <DigestValue>hkRR4AFUgdzQNWkmhkGrGwGTMfk=</DigestValue>
      </Reference>
      <Reference URI="/xl/printerSettings/printerSettings3.bin?ContentType=application/vnd.openxmlformats-officedocument.spreadsheetml.printerSettings">
        <DigestMethod Algorithm="http://www.w3.org/2000/09/xmldsig#sha1"/>
        <DigestValue>lGf/U5m1hL65KLf98VQ87TiAkh8=</DigestValue>
      </Reference>
      <Reference URI="/xl/printerSettings/printerSettings2.bin?ContentType=application/vnd.openxmlformats-officedocument.spreadsheetml.printerSettings">
        <DigestMethod Algorithm="http://www.w3.org/2000/09/xmldsig#sha1"/>
        <DigestValue>O9WfrHbaY3Es+kcAzyOcS0aDb10=</DigestValue>
      </Reference>
      <Reference URI="/xl/printerSettings/printerSettings4.bin?ContentType=application/vnd.openxmlformats-officedocument.spreadsheetml.printerSettings">
        <DigestMethod Algorithm="http://www.w3.org/2000/09/xmldsig#sha1"/>
        <DigestValue>Q0nJ0m6Z+WTZJ43j65cmMraHrpw=</DigestValue>
      </Reference>
      <Reference URI="/xl/printerSettings/printerSettings10.bin?ContentType=application/vnd.openxmlformats-officedocument.spreadsheetml.printerSettings">
        <DigestMethod Algorithm="http://www.w3.org/2000/09/xmldsig#sha1"/>
        <DigestValue>fPFwwy2zRJMxIkZ4q/q4Cp8BMac=</DigestValue>
      </Reference>
      <Reference URI="/xl/calcChain.xml?ContentType=application/vnd.openxmlformats-officedocument.spreadsheetml.calcChain+xml">
        <DigestMethod Algorithm="http://www.w3.org/2000/09/xmldsig#sha1"/>
        <DigestValue>O1xFoUM8NBxkttEuF6z2LRYvStk=</DigestValue>
      </Reference>
      <Reference URI="/xl/printerSettings/printerSettings13.bin?ContentType=application/vnd.openxmlformats-officedocument.spreadsheetml.printerSettings">
        <DigestMethod Algorithm="http://www.w3.org/2000/09/xmldsig#sha1"/>
        <DigestValue>Q0nJ0m6Z+WTZJ43j65cmMraHrpw=</DigestValue>
      </Reference>
      <Reference URI="/xl/printerSettings/printerSettings12.bin?ContentType=application/vnd.openxmlformats-officedocument.spreadsheetml.printerSettings">
        <DigestMethod Algorithm="http://www.w3.org/2000/09/xmldsig#sha1"/>
        <DigestValue>Q0nJ0m6Z+WTZJ43j65cmMraHrpw=</DigestValue>
      </Reference>
      <Reference URI="/xl/printerSettings/printerSettings11.bin?ContentType=application/vnd.openxmlformats-officedocument.spreadsheetml.printerSettings">
        <DigestMethod Algorithm="http://www.w3.org/2000/09/xmldsig#sha1"/>
        <DigestValue>5N7hIlP0wjSL37QXxbdYL7yJLjM=</DigestValue>
      </Reference>
      <Reference URI="/xl/printerSettings/printerSettings6.bin?ContentType=application/vnd.openxmlformats-officedocument.spreadsheetml.printerSettings">
        <DigestMethod Algorithm="http://www.w3.org/2000/09/xmldsig#sha1"/>
        <DigestValue>AzhwA5dWoipNMzlVPDSh91mRMKs=</DigestValue>
      </Reference>
      <Reference URI="/xl/printerSettings/printerSettings7.bin?ContentType=application/vnd.openxmlformats-officedocument.spreadsheetml.printerSettings">
        <DigestMethod Algorithm="http://www.w3.org/2000/09/xmldsig#sha1"/>
        <DigestValue>AzhwA5dWoipNMzlVPDSh91mRMKs=</DigestValue>
      </Reference>
      <Reference URI="/xl/printerSettings/printerSettings8.bin?ContentType=application/vnd.openxmlformats-officedocument.spreadsheetml.printerSettings">
        <DigestMethod Algorithm="http://www.w3.org/2000/09/xmldsig#sha1"/>
        <DigestValue>Q0nJ0m6Z+WTZJ43j65cmMraHrpw=</DigestValue>
      </Reference>
      <Reference URI="/xl/printerSettings/printerSettings9.bin?ContentType=application/vnd.openxmlformats-officedocument.spreadsheetml.printerSettings">
        <DigestMethod Algorithm="http://www.w3.org/2000/09/xmldsig#sha1"/>
        <DigestValue>J1jtmoQS87xdUdVVhGM3ye8rU2U=</DigestValue>
      </Reference>
      <Reference URI="/xl/worksheets/sheet11.xml?ContentType=application/vnd.openxmlformats-officedocument.spreadsheetml.worksheet+xml">
        <DigestMethod Algorithm="http://www.w3.org/2000/09/xmldsig#sha1"/>
        <DigestValue>CSm4r7s8cni1ZnqglrxdAjDdzcs=</DigestValue>
      </Reference>
      <Reference URI="/xl/worksheets/sheet9.xml?ContentType=application/vnd.openxmlformats-officedocument.spreadsheetml.worksheet+xml">
        <DigestMethod Algorithm="http://www.w3.org/2000/09/xmldsig#sha1"/>
        <DigestValue>ZSqjrQOr1yq6vwY993hhtdH7qho=</DigestValue>
      </Reference>
      <Reference URI="/xl/sharedStrings.xml?ContentType=application/vnd.openxmlformats-officedocument.spreadsheetml.sharedStrings+xml">
        <DigestMethod Algorithm="http://www.w3.org/2000/09/xmldsig#sha1"/>
        <DigestValue>4yh2OCeHEvHlSs9QoprZqXFnRp4=</DigestValue>
      </Reference>
      <Reference URI="/xl/worksheets/sheet3.xml?ContentType=application/vnd.openxmlformats-officedocument.spreadsheetml.worksheet+xml">
        <DigestMethod Algorithm="http://www.w3.org/2000/09/xmldsig#sha1"/>
        <DigestValue>0E6rxIr1uEp1uD2q6metdhBN2FE=</DigestValue>
      </Reference>
      <Reference URI="/xl/worksheets/sheet13.xml?ContentType=application/vnd.openxmlformats-officedocument.spreadsheetml.worksheet+xml">
        <DigestMethod Algorithm="http://www.w3.org/2000/09/xmldsig#sha1"/>
        <DigestValue>nikyq6e/Y7AtzVPHjcIs8YMWGz4=</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ueYvMx5tg9+AdFllKLgcjlReQ60=</DigestValue>
      </Reference>
      <Reference URI="/xl/worksheets/sheet12.xml?ContentType=application/vnd.openxmlformats-officedocument.spreadsheetml.worksheet+xml">
        <DigestMethod Algorithm="http://www.w3.org/2000/09/xmldsig#sha1"/>
        <DigestValue>KZZ/OLvk7SvrdjK+IHjd8bvv6oc=</DigestValue>
      </Reference>
      <Reference URI="/xl/worksheets/sheet1.xml?ContentType=application/vnd.openxmlformats-officedocument.spreadsheetml.worksheet+xml">
        <DigestMethod Algorithm="http://www.w3.org/2000/09/xmldsig#sha1"/>
        <DigestValue>48T7gupBkWO5/O7/mFPBBzlleFM=</DigestValue>
      </Reference>
      <Reference URI="/xl/worksheets/sheet2.xml?ContentType=application/vnd.openxmlformats-officedocument.spreadsheetml.worksheet+xml">
        <DigestMethod Algorithm="http://www.w3.org/2000/09/xmldsig#sha1"/>
        <DigestValue>nmQ71o9VS8f3Wq1lKMC7CZJHLgQ=</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TZkDp971F/3tvOP8KqiD4/YhUtQ=</DigestValue>
      </Reference>
      <Reference URI="/xl/styles.xml?ContentType=application/vnd.openxmlformats-officedocument.spreadsheetml.styles+xml">
        <DigestMethod Algorithm="http://www.w3.org/2000/09/xmldsig#sha1"/>
        <DigestValue>50YHJhOFvrixt83QZTD2rtfjbC8=</DigestValue>
      </Reference>
      <Reference URI="/xl/workbook.xml?ContentType=application/vnd.openxmlformats-officedocument.spreadsheetml.sheet.main+xml">
        <DigestMethod Algorithm="http://www.w3.org/2000/09/xmldsig#sha1"/>
        <DigestValue>CMmsB2fI57SpS4lKylSPAboKU68=</DigestValue>
      </Reference>
      <Reference URI="/xl/worksheets/sheet4.xml?ContentType=application/vnd.openxmlformats-officedocument.spreadsheetml.worksheet+xml">
        <DigestMethod Algorithm="http://www.w3.org/2000/09/xmldsig#sha1"/>
        <DigestValue>ib8VFFFHciz+S1zwKf3Uorsm2gI=</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2023-02-07T08:17:02Z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2023-02-07T08:17:02Z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PP8nUR1agcEW+QDy9GqEIH7XV08=</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8BLNnZIvjwrgfHJ+tRYRdqkAD0A=</DigestValue>
    </Reference>
  </SignedInfo>
  <SignatureValue>U63m/2bJE+b3uQhTU76SsVLkZzsC6FU+NzaPWTDwTZyeGp70u8RKUortqjmf3R4PiWWFS81Ln076
9G8SSduV6jkMmxiTVazHTHpXXGeGgZSBaYk+ybIV/x4dSxsBd32d3czYSyhwewblZkl6ecaSzNjM
aycD/8cNDQVCYNQhFJE=</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O1xFoUM8NBxkttEuF6z2LRYvStk=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fPFwwy2zRJMxIkZ4q/q4Cp8BMac=</DigestValue>
      </Reference>
      <Reference URI="/xl/printerSettings/printerSettings11.bin?ContentType=application/vnd.openxmlformats-officedocument.spreadsheetml.printerSettings">
        <DigestMethod Algorithm="http://www.w3.org/2000/09/xmldsig#sha1"/>
        <DigestValue>5N7hIlP0wjSL37QXxbdYL7yJLjM=</DigestValue>
      </Reference>
      <Reference URI="/xl/printerSettings/printerSettings12.bin?ContentType=application/vnd.openxmlformats-officedocument.spreadsheetml.printerSettings">
        <DigestMethod Algorithm="http://www.w3.org/2000/09/xmldsig#sha1"/>
        <DigestValue>Q0nJ0m6Z+WTZJ43j65cmMraHrpw=</DigestValue>
      </Reference>
      <Reference URI="/xl/printerSettings/printerSettings13.bin?ContentType=application/vnd.openxmlformats-officedocument.spreadsheetml.printerSettings">
        <DigestMethod Algorithm="http://www.w3.org/2000/09/xmldsig#sha1"/>
        <DigestValue>Q0nJ0m6Z+WTZJ43j65cmMraHrpw=</DigestValue>
      </Reference>
      <Reference URI="/xl/printerSettings/printerSettings14.bin?ContentType=application/vnd.openxmlformats-officedocument.spreadsheetml.printerSettings">
        <DigestMethod Algorithm="http://www.w3.org/2000/09/xmldsig#sha1"/>
        <DigestValue>Q0nJ0m6Z+WTZJ43j65cmMraHrpw=</DigestValue>
      </Reference>
      <Reference URI="/xl/printerSettings/printerSettings2.bin?ContentType=application/vnd.openxmlformats-officedocument.spreadsheetml.printerSettings">
        <DigestMethod Algorithm="http://www.w3.org/2000/09/xmldsig#sha1"/>
        <DigestValue>O9WfrHbaY3Es+kcAzyOcS0aDb10=</DigestValue>
      </Reference>
      <Reference URI="/xl/printerSettings/printerSettings3.bin?ContentType=application/vnd.openxmlformats-officedocument.spreadsheetml.printerSettings">
        <DigestMethod Algorithm="http://www.w3.org/2000/09/xmldsig#sha1"/>
        <DigestValue>lGf/U5m1hL65KLf98VQ87TiAkh8=</DigestValue>
      </Reference>
      <Reference URI="/xl/printerSettings/printerSettings4.bin?ContentType=application/vnd.openxmlformats-officedocument.spreadsheetml.printerSettings">
        <DigestMethod Algorithm="http://www.w3.org/2000/09/xmldsig#sha1"/>
        <DigestValue>Q0nJ0m6Z+WTZJ43j65cmMraHrpw=</DigestValue>
      </Reference>
      <Reference URI="/xl/printerSettings/printerSettings5.bin?ContentType=application/vnd.openxmlformats-officedocument.spreadsheetml.printerSettings">
        <DigestMethod Algorithm="http://www.w3.org/2000/09/xmldsig#sha1"/>
        <DigestValue>AzhwA5dWoipNMzlVPDSh91mRMKs=</DigestValue>
      </Reference>
      <Reference URI="/xl/printerSettings/printerSettings6.bin?ContentType=application/vnd.openxmlformats-officedocument.spreadsheetml.printerSettings">
        <DigestMethod Algorithm="http://www.w3.org/2000/09/xmldsig#sha1"/>
        <DigestValue>AzhwA5dWoipNMzlVPDSh91mRMKs=</DigestValue>
      </Reference>
      <Reference URI="/xl/printerSettings/printerSettings7.bin?ContentType=application/vnd.openxmlformats-officedocument.spreadsheetml.printerSettings">
        <DigestMethod Algorithm="http://www.w3.org/2000/09/xmldsig#sha1"/>
        <DigestValue>AzhwA5dWoipNMzlVPDSh91mRMKs=</DigestValue>
      </Reference>
      <Reference URI="/xl/printerSettings/printerSettings8.bin?ContentType=application/vnd.openxmlformats-officedocument.spreadsheetml.printerSettings">
        <DigestMethod Algorithm="http://www.w3.org/2000/09/xmldsig#sha1"/>
        <DigestValue>Q0nJ0m6Z+WTZJ43j65cmMraHrpw=</DigestValue>
      </Reference>
      <Reference URI="/xl/printerSettings/printerSettings9.bin?ContentType=application/vnd.openxmlformats-officedocument.spreadsheetml.printerSettings">
        <DigestMethod Algorithm="http://www.w3.org/2000/09/xmldsig#sha1"/>
        <DigestValue>J1jtmoQS87xdUdVVhGM3ye8rU2U=</DigestValue>
      </Reference>
      <Reference URI="/xl/sharedStrings.xml?ContentType=application/vnd.openxmlformats-officedocument.spreadsheetml.sharedStrings+xml">
        <DigestMethod Algorithm="http://www.w3.org/2000/09/xmldsig#sha1"/>
        <DigestValue>4yh2OCeHEvHlSs9QoprZqXFnRp4=</DigestValue>
      </Reference>
      <Reference URI="/xl/styles.xml?ContentType=application/vnd.openxmlformats-officedocument.spreadsheetml.styles+xml">
        <DigestMethod Algorithm="http://www.w3.org/2000/09/xmldsig#sha1"/>
        <DigestValue>50YHJhOFvrixt83QZTD2rtfjbC8=</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CMmsB2fI57SpS4lKylSPAboKU68=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48T7gupBkWO5/O7/mFPBBzlleFM=</DigestValue>
      </Reference>
      <Reference URI="/xl/worksheets/sheet10.xml?ContentType=application/vnd.openxmlformats-officedocument.spreadsheetml.worksheet+xml">
        <DigestMethod Algorithm="http://www.w3.org/2000/09/xmldsig#sha1"/>
        <DigestValue>/ZsQE1tHEdD+NUPm1bSG3/cs5MU=</DigestValue>
      </Reference>
      <Reference URI="/xl/worksheets/sheet11.xml?ContentType=application/vnd.openxmlformats-officedocument.spreadsheetml.worksheet+xml">
        <DigestMethod Algorithm="http://www.w3.org/2000/09/xmldsig#sha1"/>
        <DigestValue>CSm4r7s8cni1ZnqglrxdAjDdzcs=</DigestValue>
      </Reference>
      <Reference URI="/xl/worksheets/sheet12.xml?ContentType=application/vnd.openxmlformats-officedocument.spreadsheetml.worksheet+xml">
        <DigestMethod Algorithm="http://www.w3.org/2000/09/xmldsig#sha1"/>
        <DigestValue>KZZ/OLvk7SvrdjK+IHjd8bvv6oc=</DigestValue>
      </Reference>
      <Reference URI="/xl/worksheets/sheet13.xml?ContentType=application/vnd.openxmlformats-officedocument.spreadsheetml.worksheet+xml">
        <DigestMethod Algorithm="http://www.w3.org/2000/09/xmldsig#sha1"/>
        <DigestValue>nikyq6e/Y7AtzVPHjcIs8YMWGz4=</DigestValue>
      </Reference>
      <Reference URI="/xl/worksheets/sheet14.xml?ContentType=application/vnd.openxmlformats-officedocument.spreadsheetml.worksheet+xml">
        <DigestMethod Algorithm="http://www.w3.org/2000/09/xmldsig#sha1"/>
        <DigestValue>TZkDp971F/3tvOP8KqiD4/YhUtQ=</DigestValue>
      </Reference>
      <Reference URI="/xl/worksheets/sheet2.xml?ContentType=application/vnd.openxmlformats-officedocument.spreadsheetml.worksheet+xml">
        <DigestMethod Algorithm="http://www.w3.org/2000/09/xmldsig#sha1"/>
        <DigestValue>nmQ71o9VS8f3Wq1lKMC7CZJHLgQ=</DigestValue>
      </Reference>
      <Reference URI="/xl/worksheets/sheet3.xml?ContentType=application/vnd.openxmlformats-officedocument.spreadsheetml.worksheet+xml">
        <DigestMethod Algorithm="http://www.w3.org/2000/09/xmldsig#sha1"/>
        <DigestValue>0E6rxIr1uEp1uD2q6metdhBN2FE=</DigestValue>
      </Reference>
      <Reference URI="/xl/worksheets/sheet4.xml?ContentType=application/vnd.openxmlformats-officedocument.spreadsheetml.worksheet+xml">
        <DigestMethod Algorithm="http://www.w3.org/2000/09/xmldsig#sha1"/>
        <DigestValue>ib8VFFFHciz+S1zwKf3Uorsm2gI=</DigestValue>
      </Reference>
      <Reference URI="/xl/worksheets/sheet5.xml?ContentType=application/vnd.openxmlformats-officedocument.spreadsheetml.worksheet+xml">
        <DigestMethod Algorithm="http://www.w3.org/2000/09/xmldsig#sha1"/>
        <DigestValue>hkRR4AFUgdzQNWkmhkGrGwGTMfk=</DigestValue>
      </Reference>
      <Reference URI="/xl/worksheets/sheet6.xml?ContentType=application/vnd.openxmlformats-officedocument.spreadsheetml.worksheet+xml">
        <DigestMethod Algorithm="http://www.w3.org/2000/09/xmldsig#sha1"/>
        <DigestValue>JtVE1st7Q4lTevUGC7A2Q8cKWDA=</DigestValue>
      </Reference>
      <Reference URI="/xl/worksheets/sheet7.xml?ContentType=application/vnd.openxmlformats-officedocument.spreadsheetml.worksheet+xml">
        <DigestMethod Algorithm="http://www.w3.org/2000/09/xmldsig#sha1"/>
        <DigestValue>dsWJ8G2HCsbHa/MpSLW8s4Appfg=</DigestValue>
      </Reference>
      <Reference URI="/xl/worksheets/sheet8.xml?ContentType=application/vnd.openxmlformats-officedocument.spreadsheetml.worksheet+xml">
        <DigestMethod Algorithm="http://www.w3.org/2000/09/xmldsig#sha1"/>
        <DigestValue>3nQuV8hfwOi9mE19zFjDJ6jJMf4=</DigestValue>
      </Reference>
      <Reference URI="/xl/worksheets/sheet9.xml?ContentType=application/vnd.openxmlformats-officedocument.spreadsheetml.worksheet+xml">
        <DigestMethod Algorithm="http://www.w3.org/2000/09/xmldsig#sha1"/>
        <DigestValue>ZSqjrQOr1yq6vwY993hhtdH7qho=</DigestValue>
      </Reference>
    </Manifest>
    <SignatureProperties>
      <SignatureProperty Id="idSignatureTime" Target="#idPackageSignature">
        <mdssi:SignatureTime xmlns:mdssi="http://schemas.openxmlformats.org/package/2006/digital-signature">
          <mdssi:Format>YYYY-MM-DDThh:mm:ssTZD</mdssi:Format>
          <mdssi:Value>2023-02-07T08:30:20Z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2023-02-07T08:30:20Z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VIET HA</cp:lastModifiedBy>
  <cp:lastPrinted>2023-02-07T03:42:51Z</cp:lastPrinted>
  <dcterms:created xsi:type="dcterms:W3CDTF">2013-10-21T08:38:47Z</dcterms:created>
  <dcterms:modified xsi:type="dcterms:W3CDTF">2023-02-07T03:43:30Z</dcterms:modified>
</cp:coreProperties>
</file>