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NAV HANG NGAY\"/>
    </mc:Choice>
  </mc:AlternateContent>
  <bookViews>
    <workbookView xWindow="0" yWindow="0" windowWidth="24000" windowHeight="96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0" i="1" l="1"/>
  <c r="G26" i="1" l="1"/>
  <c r="E16" i="1" l="1"/>
  <c r="G27" i="1"/>
  <c r="G28" i="1" s="1"/>
  <c r="E17" i="1" l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<sst xmlns="http://schemas.openxmlformats.org/spreadsheetml/2006/main" count="42" uniqueCount="42">
  <si>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</si>
  <si>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</si>
  <si>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</si>
  <si>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</si>
  <si>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</si>
  <si>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</si>
  <si>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</si>
  <si>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</si>
  <si>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</si>
  <si>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</si>
  <si>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</si>
  <si>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</si>
  <si>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</si>
  <si>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</si>
  <si>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</si>
  <si>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</si>
  <si>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</si>
  <si>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</si>
  <si>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</si>
  <si>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</si>
  <si>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</si>
  <si>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</si>
  <si>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</si>
  <si>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</si>
  <si>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</si>
  <si>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</si>
  <si>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</si>
  <si>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</si>
  <si>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</si>
  <si>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</si>
  <si>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</si>
  <si>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</si>
  <si>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</si>
  <si>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</si>
  <si>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</si>
  <si>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</si>
  <si>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</si>
  <si>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</si>
  <si>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</si>
  <si>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 xml:space="preserve"> </t>
  </si>
  <si>
    <t>Từ ngày 08/02/2023 đến ngày 08/02/2023</t>
  </si>
  <si>
    <t>From Feb 8th 2023 to Feb 8th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</si>
</sst>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0.0%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₫&quot;* #,##0_-;\-&quot;₫&quot;* #,##0_-;_-&quot;₫&quot;* &quot;-&quot;_-;_-@_-"/>
    <numFmt numFmtId="194" formatCode="_-&quot;₫&quot;* #,##0.00_-;\-&quot;₫&quot;* #,##0.00_-;_-&quot;₫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₫&quot;_);[Red]\(#,##0\ &quot;₫&quot;\)"/>
    <numFmt numFmtId="211" formatCode="[$-1010409]d\ mmmm\ yyyy;@"/>
    <numFmt numFmtId="212" formatCode="_-* #,##0\ _₫_-;\-* #,##0\ _₫_-;_-* &quot;-&quot;??\ _₫_-;_-@_-"/>
  </numFmts>
  <fonts count="6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8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quotePrefix="1" applyFont="0" applyFill="0" applyBorder="0" applyAlignment="0">
      <protection locked="0"/>
    </xf>
    <xf numFmtId="180" fontId="16" fillId="0" borderId="0"/>
    <xf numFmtId="181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2" fontId="27" fillId="0" borderId="0" applyFont="0" applyFill="0" applyBorder="0" applyAlignment="0" applyProtection="0"/>
    <xf numFmtId="0" fontId="7" fillId="0" borderId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/>
    <xf numFmtId="0" fontId="28" fillId="0" borderId="0" applyNumberFormat="0" applyAlignment="0">
      <alignment horizontal="left"/>
    </xf>
    <xf numFmtId="189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0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1" fontId="33" fillId="0" borderId="0">
      <protection locked="0"/>
    </xf>
    <xf numFmtId="191" fontId="33" fillId="0" borderId="0">
      <protection locked="0"/>
    </xf>
    <xf numFmtId="10" fontId="29" fillId="6" borderId="9" applyNumberFormat="0" applyBorder="0" applyAlignment="0" applyProtection="0"/>
    <xf numFmtId="178" fontId="34" fillId="7" borderId="0"/>
    <xf numFmtId="178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2" fontId="36" fillId="0" borderId="15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8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19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0" fontId="7" fillId="0" borderId="0" applyNumberFormat="0" applyFill="0" applyBorder="0" applyAlignment="0" applyProtection="0">
      <alignment horizontal="left"/>
    </xf>
    <xf numFmtId="201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3" fontId="27" fillId="0" borderId="10">
      <alignment horizontal="right" vertical="center"/>
    </xf>
    <xf numFmtId="204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5" fontId="27" fillId="0" borderId="0"/>
    <xf numFmtId="205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59" fillId="0" borderId="0"/>
    <xf numFmtId="193" fontId="11" fillId="0" borderId="0" applyFont="0" applyFill="0" applyBorder="0" applyAlignment="0" applyProtection="0"/>
    <xf numFmtId="210" fontId="13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8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0" fontId="4" fillId="2" borderId="0" xfId="7" applyNumberFormat="1" applyFont="1" applyFill="1" applyAlignment="1">
      <alignment vertical="center"/>
    </xf>
    <xf numFmtId="170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8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6" fontId="3" fillId="2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8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69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8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8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1" fontId="3" fillId="2" borderId="0" xfId="1" applyNumberFormat="1" applyFont="1" applyFill="1" applyAlignment="1">
      <alignment horizontal="left" vertical="top" wrapText="1"/>
    </xf>
    <xf numFmtId="212" fontId="65" fillId="2" borderId="0" xfId="3" applyNumberFormat="1" applyFont="1" applyFill="1"/>
    <xf numFmtId="168" fontId="65" fillId="2" borderId="0" xfId="2" applyNumberFormat="1" applyFont="1" applyFill="1" applyBorder="1"/>
    <xf numFmtId="164" fontId="65" fillId="2" borderId="0" xfId="200" applyFont="1" applyFill="1" applyBorder="1"/>
    <xf numFmtId="211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4" fontId="2" fillId="2" borderId="0" xfId="4" applyNumberFormat="1" applyFont="1" applyFill="1"/>
    <xf numFmtId="164" fontId="67" fillId="2" borderId="9" xfId="6" applyFont="1" applyFill="1" applyBorder="1" applyAlignment="1">
      <alignment horizontal="right" vertical="center" wrapText="1"/>
    </xf>
    <xf numFmtId="168" fontId="67" fillId="2" borderId="9" xfId="6" applyNumberFormat="1" applyFont="1" applyFill="1" applyBorder="1" applyAlignment="1">
      <alignment horizontal="righ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212" fontId="67" fillId="2" borderId="9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164" fontId="65" fillId="2" borderId="0" xfId="200" applyFont="1" applyFill="1"/>
    <xf numFmtId="165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5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0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8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3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9" xfId="201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" xfId="202" builtinId="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9" zoomScaleSheetLayoutView="100" workbookViewId="0">
      <selection activeCell="C25" sqref="C25:F25"/>
    </sheetView>
  </sheetViews>
  <sheetFormatPr defaultColWidth="9.125" defaultRowHeight="15"/>
  <cols>
    <col min="1" max="1" width="5" style="30" customWidth="1"/>
    <col min="2" max="2" width="10" style="30" customWidth="1"/>
    <col min="3" max="3" width="2.375" style="30" customWidth="1"/>
    <col min="4" max="4" width="38.25" style="30" customWidth="1"/>
    <col min="5" max="5" width="42" style="30" customWidth="1"/>
    <col min="6" max="6" width="12.75" style="30" customWidth="1"/>
    <col min="7" max="7" width="32.75" style="30" customWidth="1"/>
    <col min="8" max="8" width="29.625" style="30" customWidth="1"/>
    <col min="9" max="9" width="22" style="33" bestFit="1" customWidth="1"/>
    <col min="10" max="10" width="21.625" style="34" bestFit="1" customWidth="1"/>
    <col min="11" max="11" width="19.625" style="30" bestFit="1" customWidth="1"/>
    <col min="12" max="12" width="12.125" style="30" bestFit="1" customWidth="1"/>
    <col min="13" max="13" width="15.875" style="30" bestFit="1" customWidth="1"/>
    <col min="14" max="16384" width="9.125" style="30"/>
  </cols>
  <sheetData>
    <row r="1" spans="2:13" ht="48" customHeight="1">
      <c r="B1" s="109" t="s">
        <v>0</v>
      </c>
      <c r="C1" s="109"/>
      <c r="D1" s="109"/>
      <c r="E1" s="109"/>
      <c r="F1" s="109"/>
      <c r="G1" s="109"/>
      <c r="H1" s="109"/>
      <c r="I1" s="27"/>
      <c r="J1" s="28"/>
      <c r="K1" s="29"/>
      <c r="L1" s="29"/>
      <c r="M1" s="29"/>
    </row>
    <row r="2" spans="2:13" ht="58.5" customHeight="1">
      <c r="B2" s="110" t="s">
        <v>21</v>
      </c>
      <c r="C2" s="110"/>
      <c r="D2" s="110"/>
      <c r="E2" s="110"/>
      <c r="F2" s="110"/>
      <c r="G2" s="110"/>
      <c r="H2" s="110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1" t="s">
        <v>1</v>
      </c>
      <c r="C4" s="111"/>
      <c r="D4" s="111"/>
      <c r="E4" s="111"/>
      <c r="F4" s="111"/>
      <c r="G4" s="111"/>
      <c r="H4" s="111"/>
    </row>
    <row r="5" spans="2:13" ht="17.25" customHeight="1">
      <c r="B5" s="108" t="s">
        <v>2</v>
      </c>
      <c r="C5" s="108"/>
      <c r="D5" s="108"/>
      <c r="E5" s="108"/>
      <c r="F5" s="108"/>
      <c r="G5" s="108"/>
      <c r="H5" s="108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4" t="s">
        <v>33</v>
      </c>
      <c r="F11" s="114"/>
      <c r="G11" s="114"/>
      <c r="H11" s="114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38</v>
      </c>
      <c r="E12" s="115" t="s">
        <v>26</v>
      </c>
      <c r="F12" s="115"/>
      <c r="G12" s="115"/>
      <c r="H12" s="115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16" t="s">
        <v>32</v>
      </c>
      <c r="F13" s="116"/>
      <c r="G13" s="116"/>
      <c r="H13" s="116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17" t="s">
        <v>40</v>
      </c>
      <c r="F14" s="117"/>
      <c r="G14" s="117"/>
      <c r="H14" s="117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34</v>
      </c>
      <c r="E15" s="97" t="s">
        <v>41</v>
      </c>
      <c r="F15" s="87"/>
      <c r="G15" s="87"/>
      <c r="H15" s="87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7">
        <f>G20+1</f>
        <v>44966</v>
      </c>
      <c r="F16" s="117"/>
      <c r="G16" s="117"/>
      <c r="H16" s="117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35</v>
      </c>
      <c r="E17" s="93">
        <f>+E16</f>
        <v>44966</v>
      </c>
      <c r="F17" s="87"/>
      <c r="G17" s="87"/>
      <c r="H17" s="87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7"/>
      <c r="G18" s="87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18" t="s">
        <v>10</v>
      </c>
      <c r="D19" s="119"/>
      <c r="E19" s="119"/>
      <c r="F19" s="120"/>
      <c r="G19" s="68" t="s">
        <v>11</v>
      </c>
      <c r="H19" s="68" t="s">
        <v>31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f>+H20+1</f>
        <v>44965</v>
      </c>
      <c r="H20" s="73">
        <v>44964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2" t="s">
        <v>30</v>
      </c>
      <c r="D21" s="121"/>
      <c r="E21" s="121"/>
      <c r="F21" s="121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22" t="s">
        <v>28</v>
      </c>
      <c r="E22" s="122"/>
      <c r="F22" s="122"/>
      <c r="G22" s="10">
        <v>37928628977</v>
      </c>
      <c r="H22" s="10">
        <v>37896614262</v>
      </c>
      <c r="I22" s="98"/>
      <c r="J22" s="94"/>
      <c r="K22" s="96"/>
      <c r="L22" s="96"/>
      <c r="M22" s="96"/>
      <c r="N22" s="100"/>
    </row>
    <row r="23" spans="2:14 16384:16384" ht="39" customHeight="1">
      <c r="B23" s="76">
        <v>1.2</v>
      </c>
      <c r="C23" s="77"/>
      <c r="D23" s="122" t="s">
        <v>12</v>
      </c>
      <c r="E23" s="122"/>
      <c r="F23" s="122"/>
      <c r="G23" s="10"/>
      <c r="H23" s="10"/>
      <c r="I23" s="99" t="s">
        <v>39</v>
      </c>
      <c r="J23" s="94"/>
      <c r="K23" s="96"/>
      <c r="L23" s="96"/>
      <c r="M23" s="66"/>
    </row>
    <row r="24" spans="2:14 16384:16384" ht="39" customHeight="1">
      <c r="B24" s="76">
        <v>1.3</v>
      </c>
      <c r="C24" s="77"/>
      <c r="D24" s="122" t="s">
        <v>29</v>
      </c>
      <c r="E24" s="122"/>
      <c r="F24" s="122"/>
      <c r="G24" s="101">
        <v>11226.99</v>
      </c>
      <c r="H24" s="101">
        <v>11229.76</v>
      </c>
      <c r="I24" s="99"/>
      <c r="J24" s="94"/>
      <c r="K24" s="96"/>
      <c r="L24" s="96"/>
      <c r="M24" s="96"/>
      <c r="N24" s="100"/>
      <c r="XFD24" s="95"/>
    </row>
    <row r="25" spans="2:14 16384:16384" ht="39" customHeight="1">
      <c r="B25" s="74">
        <v>2</v>
      </c>
      <c r="C25" s="112" t="s">
        <v>24</v>
      </c>
      <c r="D25" s="113"/>
      <c r="E25" s="113"/>
      <c r="F25" s="113"/>
      <c r="G25" s="102"/>
      <c r="H25" s="102"/>
      <c r="J25" s="94"/>
      <c r="K25" s="95"/>
      <c r="L25" s="95"/>
    </row>
    <row r="26" spans="2:14 16384:16384" ht="39" customHeight="1">
      <c r="B26" s="76">
        <v>2.1</v>
      </c>
      <c r="C26" s="77"/>
      <c r="D26" s="88" t="s">
        <v>13</v>
      </c>
      <c r="E26" s="88"/>
      <c r="F26" s="88"/>
      <c r="G26" s="103">
        <f>+I26+J26</f>
        <v>23444.649999999998</v>
      </c>
      <c r="H26" s="103">
        <v>23444.649999999998</v>
      </c>
      <c r="I26" s="33">
        <v>22031.89</v>
      </c>
      <c r="J26" s="107">
        <v>1412.76</v>
      </c>
      <c r="K26" s="95"/>
      <c r="L26" s="95"/>
      <c r="M26" s="66"/>
    </row>
    <row r="27" spans="2:14 16384:16384" ht="39" customHeight="1">
      <c r="B27" s="76">
        <v>2.2000000000000002</v>
      </c>
      <c r="C27" s="77"/>
      <c r="D27" s="88" t="s">
        <v>14</v>
      </c>
      <c r="E27" s="88"/>
      <c r="F27" s="88"/>
      <c r="G27" s="105">
        <f>G26*G24</f>
        <v>263212851.10349998</v>
      </c>
      <c r="H27" s="105">
        <v>263277792.78399998</v>
      </c>
      <c r="J27" s="94"/>
      <c r="K27" s="95"/>
      <c r="L27" s="95"/>
      <c r="M27" s="66"/>
    </row>
    <row r="28" spans="2:14 16384:16384" ht="39" customHeight="1">
      <c r="B28" s="76">
        <v>2.2999999999999998</v>
      </c>
      <c r="C28" s="77"/>
      <c r="D28" s="88" t="s">
        <v>15</v>
      </c>
      <c r="E28" s="88"/>
      <c r="F28" s="88"/>
      <c r="G28" s="104">
        <f>+G27/G22</f>
        <v>6.9396879930227057E-3</v>
      </c>
      <c r="H28" s="104">
        <v>6.947264232203351E-3</v>
      </c>
      <c r="I28" s="106"/>
      <c r="J28" s="106"/>
      <c r="K28" s="95"/>
      <c r="L28" s="95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89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25" t="s">
        <v>17</v>
      </c>
      <c r="G33" s="125"/>
      <c r="H33" s="125"/>
      <c r="I33" s="57"/>
      <c r="J33" s="58"/>
      <c r="K33" s="89"/>
      <c r="L33" s="84"/>
      <c r="M33" s="84"/>
    </row>
    <row r="34" spans="2:13" ht="15" customHeight="1">
      <c r="B34" s="126" t="s">
        <v>18</v>
      </c>
      <c r="C34" s="126"/>
      <c r="D34" s="126"/>
      <c r="E34" s="90"/>
      <c r="F34" s="127" t="s">
        <v>19</v>
      </c>
      <c r="G34" s="127"/>
      <c r="H34" s="127"/>
      <c r="I34" s="57"/>
      <c r="J34" s="58"/>
      <c r="K34" s="84"/>
      <c r="L34" s="85"/>
      <c r="M34" s="85"/>
    </row>
    <row r="35" spans="2:13" ht="16.5">
      <c r="B35" s="128"/>
      <c r="C35" s="128"/>
      <c r="D35" s="128"/>
      <c r="E35" s="91"/>
      <c r="F35" s="129"/>
      <c r="G35" s="129"/>
      <c r="H35" s="129"/>
      <c r="I35" s="57"/>
      <c r="J35" s="58"/>
      <c r="K35" s="84"/>
      <c r="L35" s="85"/>
      <c r="M35" s="85"/>
    </row>
    <row r="36" spans="2:13" ht="16.5">
      <c r="B36" s="91"/>
      <c r="C36" s="91"/>
      <c r="D36" s="91"/>
      <c r="E36" s="91"/>
      <c r="F36" s="92"/>
      <c r="G36" s="92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4"/>
      <c r="L37" s="124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23"/>
      <c r="L38" s="123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1"/>
      <c r="F41" s="23" t="s">
        <v>22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36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37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24"/>
      <c r="K61" s="124"/>
    </row>
    <row r="62" spans="9:11" ht="15.75">
      <c r="I62" s="30"/>
      <c r="J62" s="123"/>
      <c r="K62" s="123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52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GWuu68ffZR7X5M1i8+DiiSGwY2Q=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zviP57beqCElqznyzF9F3irB2Mg=</DigestValue>
    </Reference>
  </SignedInfo>
  <SignatureValue>MoUlxLLiFUNgTAv/Pxw7I3WPvIk9/nZQ5KjkKg/tvABg3NSYaoS/LWqj5JSlHpwMjdgf+v+F6AvF
nwR7RHWr+4YXMBKgnBB49DYuvndD4ekPfpRag4tzMB+g/N1P4ie8mSUW/sy9LxutiKCsurb1/mKV
W0S05q/1zs9Oz3iol6Q=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VdU3tNcd37QPTH4JTx2lvSGohAA=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O9WfrHbaY3Es+kcAzyOcS0aDb10=</DigestValue>
      </Reference>
      <Reference URI="/xl/sharedStrings.xml?ContentType=application/vnd.openxmlformats-officedocument.spreadsheetml.sharedStrings+xml">
        <DigestMethod Algorithm="http://www.w3.org/2000/09/xmldsig#sha1"/>
        <DigestValue>XOeRFx475uP9vnHb8+qPi8LTQQI=</DigestValue>
      </Reference>
      <Reference URI="/xl/workbook.xml?ContentType=application/vnd.openxmlformats-officedocument.spreadsheetml.sheet.main+xml">
        <DigestMethod Algorithm="http://www.w3.org/2000/09/xmldsig#sha1"/>
        <DigestValue>7jP2dIxa0aeOixvHPffVNvxsuzA=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worksheets/sheet1.xml?ContentType=application/vnd.openxmlformats-officedocument.spreadsheetml.worksheet+xml">
        <DigestMethod Algorithm="http://www.w3.org/2000/09/xmldsig#sha1"/>
        <DigestValue>I5a+nG3WsGj2cuQXyYTi1bWcxwU=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2iKhvv0K2N5w4tPOLbMA6tL2Kfg=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2023-02-09T06:59:02Z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2023-02-09T06:59:02Z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OgDa2SvRR1bHGpO/Hgm8bTz3THg=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ijpilHZveCLFVVBgiLE34jaltLM=</DigestValue>
    </Reference>
  </SignedInfo>
  <SignatureValue>AIoclt94k0V8hoJVPGQitL2KKoKH03N1L+UN6pZiBJ9rLETAmUDCaK3hLHnSy0hrUkvJ17mMk2Sc
WqiyAr/yPl0E1KufJ/YkRIv11gIoYZEQfYKecZodhOrBjQvmjV599YfF2YLehbt0dZDceGLxnYEt
V79y+MDlDkq3VT5jUCs=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2iKhvv0K2N5w4tPOLbMA6tL2Kfg=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O9WfrHbaY3Es+kcAzyOcS0aDb10=</DigestValue>
      </Reference>
      <Reference URI="/xl/sharedStrings.xml?ContentType=application/vnd.openxmlformats-officedocument.spreadsheetml.sharedStrings+xml">
        <DigestMethod Algorithm="http://www.w3.org/2000/09/xmldsig#sha1"/>
        <DigestValue>XOeRFx475uP9vnHb8+qPi8LTQQI=</DigestValue>
      </Reference>
      <Reference URI="/xl/styles.xml?ContentType=application/vnd.openxmlformats-officedocument.spreadsheetml.styles+xml">
        <DigestMethod Algorithm="http://www.w3.org/2000/09/xmldsig#sha1"/>
        <DigestValue>VdU3tNcd37QPTH4JTx2lvSGohAA=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7jP2dIxa0aeOixvHPffVNvxsuzA=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I5a+nG3WsGj2cuQXyYTi1bWcxwU=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2023-02-09T10:10:51Z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2023-02-09T10:10:51Z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VIET HA</cp:lastModifiedBy>
  <cp:lastPrinted>2022-12-16T06:41:17Z</cp:lastPrinted>
  <dcterms:created xsi:type="dcterms:W3CDTF">2021-01-04T12:03:55Z</dcterms:created>
  <dcterms:modified xsi:type="dcterms:W3CDTF">2023-02-09T06:34:36Z</dcterms:modified>
</cp:coreProperties>
</file>