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9440" windowHeight="12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print'!$I$38:$L$53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8" i="27" l="1"/>
  <c r="E30" i="27" l="1"/>
  <c r="E37" i="27" s="1"/>
  <c r="E39" i="27" s="1"/>
  <c r="E31" i="27" l="1"/>
  <c r="E45" i="27" s="1"/>
  <c r="D19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<sst xmlns="http://schemas.openxmlformats.org/spreadsheetml/2006/main" count="1388" uniqueCount="597">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</sst>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4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4" formatCode="_-* #,##0.00\ &quot;₫&quot;_-;\-* #,##0.00\ &quot;₫&quot;_-;_-* &quot;-&quot;??\ &quot;₫&quot;_-;_-@_-"/>
    <numFmt numFmtId="43" formatCode="_-* #,##0.00\ _₫_-;\-* #,##0.00\ _₫_-;_-* &quot;-&quot;??\ _₫_-;_-@_-"/>
    <numFmt numFmtId="164" formatCode="_-* #,##0_-;\-* #,##0_-;_-* &quot;-&quot;_-;_-@_-"/>
    <numFmt numFmtId="165" formatCode="_-* #,##0.00_-;\-* #,##0.00_-;_-* &quot;-&quot;??_-;_-@_-"/>
    <numFmt numFmtId="166" formatCode="_(* #,##0_);_(* \(#,##0\);_(* &quot;-&quot;_);_(@_)"/>
    <numFmt numFmtId="167" formatCode="_(* #,##0.00_);_(* \(#,##0.00\);_(* &quot;-&quot;??_);_(@_)"/>
    <numFmt numFmtId="168" formatCode="_(* #,##0_);_(* \(#,##0\);_(* &quot;-&quot;??_);_(@_)"/>
    <numFmt numFmtId="169" formatCode="[$-409]d\-mmm\-yy;@"/>
    <numFmt numFmtId="170" formatCode="[$-409]d\-mmm\-yyyy;@"/>
    <numFmt numFmtId="171" formatCode="#,##0,_);[Red]\(#,##0,\)"/>
    <numFmt numFmtId="172" formatCode="&quot;$&quot;#,##0.00"/>
    <numFmt numFmtId="173" formatCode="_([$€-2]* #,##0.00_);_([$€-2]* \(#,##0.00\);_([$€-2]* &quot;-&quot;??_)"/>
    <numFmt numFmtId="174" formatCode="[$-409]dd\ mmmm\ yyyy;@"/>
    <numFmt numFmtId="175" formatCode="_-* #,##0_-;\-* #,##0_-;_-* &quot;-&quot;??_-;_-@_-"/>
    <numFmt numFmtId="176" formatCode="#,##0_ ;[Red]\-#,##0\ "/>
    <numFmt numFmtId="177" formatCode="[$-1010000]d/m/yyyy;@"/>
    <numFmt numFmtId="178" formatCode="[$-409]mmmm\ d\,\ yyyy;@"/>
    <numFmt numFmtId="179" formatCode="dd/mm/yyyy;@"/>
    <numFmt numFmtId="180" formatCode="&quot;\&quot;#,##0;[Red]&quot;\&quot;&quot;\&quot;\-#,##0"/>
    <numFmt numFmtId="181" formatCode="&quot;\&quot;#,##0.00;[Red]&quot;\&quot;\-#,##0.00"/>
    <numFmt numFmtId="182" formatCode="0.0"/>
    <numFmt numFmtId="183" formatCode="&quot;\&quot;#,##0;[Red]&quot;\&quot;\-#,##0"/>
    <numFmt numFmtId="184" formatCode="#,##0;[Red]&quot;-&quot;#,##0"/>
    <numFmt numFmtId="185" formatCode="0.000"/>
    <numFmt numFmtId="186" formatCode="#,##0.00;[Red]&quot;-&quot;#,##0.00"/>
    <numFmt numFmtId="187" formatCode="mmm"/>
    <numFmt numFmtId="188" formatCode="0.0%"/>
    <numFmt numFmtId="189" formatCode="#,##0;\(#,##0\)"/>
    <numFmt numFmtId="190" formatCode="_(* #.##0_);_(* \(#.##0\);_(* &quot;-&quot;_);_(@_)"/>
    <numFmt numFmtId="191" formatCode="_ &quot;R&quot;\ * #,##0_ ;_ &quot;R&quot;\ * \-#,##0_ ;_ &quot;R&quot;\ * &quot;-&quot;_ ;_ @_ "/>
    <numFmt numFmtId="192" formatCode="0.000%"/>
    <numFmt numFmtId="193" formatCode="\$#&quot;,&quot;##0\ ;\(\$#&quot;,&quot;##0\)"/>
    <numFmt numFmtId="194" formatCode="\t0.00%"/>
    <numFmt numFmtId="195" formatCode="_-* #,##0\ _D_M_-;\-* #,##0\ _D_M_-;_-* &quot;-&quot;\ _D_M_-;_-@_-"/>
    <numFmt numFmtId="196" formatCode="_-* #,##0.00\ _D_M_-;\-* #,##0.00\ _D_M_-;_-* &quot;-&quot;??\ _D_M_-;_-@_-"/>
    <numFmt numFmtId="197" formatCode="\t#\ ??/??"/>
    <numFmt numFmtId="198" formatCode="_-[$€-2]* #,##0.00_-;\-[$€-2]* #,##0.00_-;_-[$€-2]* &quot;-&quot;??_-"/>
    <numFmt numFmtId="199" formatCode="#,##0\ "/>
    <numFmt numFmtId="200" formatCode="#."/>
    <numFmt numFmtId="201" formatCode="#,###"/>
    <numFmt numFmtId="202" formatCode="_-&quot;₫&quot;* #,##0_-;\-&quot;₫&quot;* #,##0_-;_-&quot;₫&quot;* &quot;-&quot;_-;_-@_-"/>
    <numFmt numFmtId="203" formatCode="_-&quot;₫&quot;* #,##0.00_-;\-&quot;₫&quot;* #,##0.00_-;_-&quot;₫&quot;* &quot;-&quot;??_-;_-@_-"/>
    <numFmt numFmtId="204" formatCode="#,##0\ &quot;F&quot;;[Red]\-#,##0\ &quot;F&quot;"/>
    <numFmt numFmtId="205" formatCode="#,##0.000;[Red]#,##0.000"/>
    <numFmt numFmtId="206" formatCode="0.00_)"/>
    <numFmt numFmtId="207" formatCode="#,##0.0;[Red]#,##0.0"/>
    <numFmt numFmtId="208" formatCode="0%_);\(0%\)"/>
    <numFmt numFmtId="209" formatCode="d"/>
    <numFmt numFmtId="210" formatCode="#"/>
    <numFmt numFmtId="211" formatCode="&quot;¡Ì&quot;#,##0;[Red]\-&quot;¡Ì&quot;#,##0"/>
    <numFmt numFmtId="212" formatCode="#,##0.00\ &quot;F&quot;;[Red]\-#,##0.00\ &quot;F&quot;"/>
    <numFmt numFmtId="213" formatCode="_-* #,##0\ &quot;F&quot;_-;\-* #,##0\ &quot;F&quot;_-;_-* &quot;-&quot;\ &quot;F&quot;_-;_-@_-"/>
    <numFmt numFmtId="214" formatCode="#,##0.00\ &quot;F&quot;;\-#,##0.00\ &quot;F&quot;"/>
    <numFmt numFmtId="215" formatCode="_-* #,##0\ &quot;DM&quot;_-;\-* #,##0\ &quot;DM&quot;_-;_-* &quot;-&quot;\ &quot;DM&quot;_-;_-@_-"/>
    <numFmt numFmtId="216" formatCode="_-* #,##0.00\ &quot;DM&quot;_-;\-* #,##0.00\ &quot;DM&quot;_-;_-* &quot;-&quot;??\ &quot;DM&quot;_-;_-@_-"/>
    <numFmt numFmtId="217" formatCode="_ * #,##0.00_ ;_ * \-#,##0.00_ ;_ * &quot;-&quot;??_ ;_ @_ "/>
    <numFmt numFmtId="218" formatCode="_ * #,##0_ ;_ * \-#,##0_ ;_ * &quot;-&quot;_ ;_ @_ "/>
    <numFmt numFmtId="219" formatCode="#,##0\ &quot;₫&quot;_);[Red]\(#,##0\ &quot;₫&quot;\)"/>
    <numFmt numFmtId="220" formatCode="_-* #,##0.0000_-;\-* #,##0.0000_-;_-* &quot;-&quot;??_-;_-@_-"/>
    <numFmt numFmtId="221" formatCode="###,###,###,##0.00"/>
    <numFmt numFmtId="222" formatCode="##,###,###,###,###"/>
  </numFmts>
  <fonts count="174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4" fontId="5" fillId="0" borderId="0" applyNumberFormat="0" applyFill="0" applyBorder="0" applyAlignment="0" applyProtection="0"/>
    <xf numFmtId="174" fontId="5" fillId="0" borderId="0" applyNumberFormat="0" applyFill="0" applyBorder="0" applyAlignment="0" applyProtection="0"/>
    <xf numFmtId="171" fontId="9" fillId="0" borderId="0" applyBorder="0"/>
    <xf numFmtId="174" fontId="27" fillId="2" borderId="0" applyNumberFormat="0" applyBorder="0" applyAlignment="0" applyProtection="0"/>
    <xf numFmtId="174" fontId="27" fillId="3" borderId="0" applyNumberFormat="0" applyBorder="0" applyAlignment="0" applyProtection="0"/>
    <xf numFmtId="174" fontId="27" fillId="4" borderId="0" applyNumberFormat="0" applyBorder="0" applyAlignment="0" applyProtection="0"/>
    <xf numFmtId="174" fontId="27" fillId="5" borderId="0" applyNumberFormat="0" applyBorder="0" applyAlignment="0" applyProtection="0"/>
    <xf numFmtId="174" fontId="27" fillId="6" borderId="0" applyNumberFormat="0" applyBorder="0" applyAlignment="0" applyProtection="0"/>
    <xf numFmtId="174" fontId="27" fillId="7" borderId="0" applyNumberFormat="0" applyBorder="0" applyAlignment="0" applyProtection="0"/>
    <xf numFmtId="174" fontId="27" fillId="8" borderId="0" applyNumberFormat="0" applyBorder="0" applyAlignment="0" applyProtection="0"/>
    <xf numFmtId="174" fontId="27" fillId="9" borderId="0" applyNumberFormat="0" applyBorder="0" applyAlignment="0" applyProtection="0"/>
    <xf numFmtId="174" fontId="27" fillId="10" borderId="0" applyNumberFormat="0" applyBorder="0" applyAlignment="0" applyProtection="0"/>
    <xf numFmtId="174" fontId="27" fillId="5" borderId="0" applyNumberFormat="0" applyBorder="0" applyAlignment="0" applyProtection="0"/>
    <xf numFmtId="174" fontId="27" fillId="8" borderId="0" applyNumberFormat="0" applyBorder="0" applyAlignment="0" applyProtection="0"/>
    <xf numFmtId="174" fontId="27" fillId="11" borderId="0" applyNumberFormat="0" applyBorder="0" applyAlignment="0" applyProtection="0"/>
    <xf numFmtId="174" fontId="28" fillId="12" borderId="0" applyNumberFormat="0" applyBorder="0" applyAlignment="0" applyProtection="0"/>
    <xf numFmtId="174" fontId="28" fillId="9" borderId="0" applyNumberFormat="0" applyBorder="0" applyAlignment="0" applyProtection="0"/>
    <xf numFmtId="174" fontId="28" fillId="10" borderId="0" applyNumberFormat="0" applyBorder="0" applyAlignment="0" applyProtection="0"/>
    <xf numFmtId="174" fontId="28" fillId="13" borderId="0" applyNumberFormat="0" applyBorder="0" applyAlignment="0" applyProtection="0"/>
    <xf numFmtId="174" fontId="28" fillId="14" borderId="0" applyNumberFormat="0" applyBorder="0" applyAlignment="0" applyProtection="0"/>
    <xf numFmtId="174" fontId="28" fillId="15" borderId="0" applyNumberFormat="0" applyBorder="0" applyAlignment="0" applyProtection="0"/>
    <xf numFmtId="174" fontId="28" fillId="16" borderId="0" applyNumberFormat="0" applyBorder="0" applyAlignment="0" applyProtection="0"/>
    <xf numFmtId="174" fontId="28" fillId="17" borderId="0" applyNumberFormat="0" applyBorder="0" applyAlignment="0" applyProtection="0"/>
    <xf numFmtId="174" fontId="28" fillId="18" borderId="0" applyNumberFormat="0" applyBorder="0" applyAlignment="0" applyProtection="0"/>
    <xf numFmtId="174" fontId="28" fillId="13" borderId="0" applyNumberFormat="0" applyBorder="0" applyAlignment="0" applyProtection="0"/>
    <xf numFmtId="174" fontId="28" fillId="14" borderId="0" applyNumberFormat="0" applyBorder="0" applyAlignment="0" applyProtection="0"/>
    <xf numFmtId="174" fontId="28" fillId="19" borderId="0" applyNumberFormat="0" applyBorder="0" applyAlignment="0" applyProtection="0"/>
    <xf numFmtId="174" fontId="29" fillId="3" borderId="0" applyNumberFormat="0" applyBorder="0" applyAlignment="0" applyProtection="0"/>
    <xf numFmtId="171" fontId="9" fillId="0" borderId="0" applyFill="0"/>
    <xf numFmtId="172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1" fontId="9" fillId="0" borderId="1" applyFill="0" applyBorder="0"/>
    <xf numFmtId="166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1" fontId="9" fillId="0" borderId="2" applyFill="0" applyBorder="0"/>
    <xf numFmtId="171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1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1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1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1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1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4" fontId="30" fillId="20" borderId="3" applyNumberFormat="0" applyAlignment="0" applyProtection="0"/>
    <xf numFmtId="174" fontId="31" fillId="21" borderId="4" applyNumberFormat="0" applyAlignment="0" applyProtection="0"/>
    <xf numFmtId="167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50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4" fontId="32" fillId="0" borderId="0" applyNumberFormat="0" applyFill="0" applyBorder="0" applyAlignment="0" applyProtection="0"/>
    <xf numFmtId="174" fontId="33" fillId="4" borderId="0" applyNumberFormat="0" applyBorder="0" applyAlignment="0" applyProtection="0"/>
    <xf numFmtId="174" fontId="34" fillId="0" borderId="5" applyNumberFormat="0" applyFill="0" applyAlignment="0" applyProtection="0"/>
    <xf numFmtId="174" fontId="35" fillId="0" borderId="6" applyNumberFormat="0" applyFill="0" applyAlignment="0" applyProtection="0"/>
    <xf numFmtId="174" fontId="36" fillId="0" borderId="7" applyNumberFormat="0" applyFill="0" applyAlignment="0" applyProtection="0"/>
    <xf numFmtId="174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4" fontId="37" fillId="7" borderId="3" applyNumberFormat="0" applyAlignment="0" applyProtection="0"/>
    <xf numFmtId="0" fontId="18" fillId="0" borderId="0" applyNumberFormat="0" applyFont="0" applyBorder="0" applyAlignment="0"/>
    <xf numFmtId="174" fontId="38" fillId="0" borderId="8" applyNumberFormat="0" applyFill="0" applyAlignment="0" applyProtection="0"/>
    <xf numFmtId="174" fontId="39" fillId="22" borderId="0" applyNumberFormat="0" applyBorder="0" applyAlignment="0" applyProtection="0"/>
    <xf numFmtId="174" fontId="52" fillId="0" borderId="0"/>
    <xf numFmtId="0" fontId="50" fillId="0" borderId="0"/>
    <xf numFmtId="174" fontId="4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0" fontId="50" fillId="0" borderId="0"/>
    <xf numFmtId="0" fontId="50" fillId="0" borderId="0"/>
    <xf numFmtId="174" fontId="4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0" fontId="50" fillId="0" borderId="0"/>
    <xf numFmtId="174" fontId="4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0" fontId="50" fillId="0" borderId="0"/>
    <xf numFmtId="174" fontId="4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174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0" fontId="4" fillId="0" borderId="0"/>
    <xf numFmtId="174" fontId="50" fillId="0" borderId="0"/>
    <xf numFmtId="0" fontId="3" fillId="0" borderId="0"/>
    <xf numFmtId="0" fontId="3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4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3" fillId="0" borderId="0"/>
    <xf numFmtId="0" fontId="3" fillId="0" borderId="0"/>
    <xf numFmtId="0" fontId="50" fillId="0" borderId="0"/>
    <xf numFmtId="174" fontId="50" fillId="0" borderId="0"/>
    <xf numFmtId="0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4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4" fillId="0" borderId="0"/>
    <xf numFmtId="0" fontId="3" fillId="0" borderId="0"/>
    <xf numFmtId="0" fontId="3" fillId="0" borderId="0"/>
    <xf numFmtId="174" fontId="14" fillId="0" borderId="0"/>
    <xf numFmtId="174" fontId="50" fillId="0" borderId="0"/>
    <xf numFmtId="0" fontId="3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174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4" fontId="14" fillId="23" borderId="9" applyNumberFormat="0" applyFont="0" applyAlignment="0" applyProtection="0"/>
    <xf numFmtId="171" fontId="18" fillId="0" borderId="0" applyBorder="0" applyAlignment="0"/>
    <xf numFmtId="0" fontId="20" fillId="0" borderId="0"/>
    <xf numFmtId="174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1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1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1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1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1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4" fontId="41" fillId="0" borderId="0" applyNumberFormat="0" applyFill="0" applyBorder="0" applyAlignment="0" applyProtection="0"/>
    <xf numFmtId="174" fontId="42" fillId="0" borderId="15" applyNumberFormat="0" applyFill="0" applyAlignment="0" applyProtection="0"/>
    <xf numFmtId="174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43" fontId="48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48" fillId="0" borderId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0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164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1" fontId="118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7" fontId="3" fillId="0" borderId="0" applyFill="0" applyBorder="0" applyAlignment="0"/>
    <xf numFmtId="0" fontId="121" fillId="0" borderId="0"/>
    <xf numFmtId="1" fontId="122" fillId="0" borderId="18" applyBorder="0"/>
    <xf numFmtId="43" fontId="50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8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18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180" fontId="3" fillId="0" borderId="0" quotePrefix="1" applyFont="0" applyFill="0" applyBorder="0" applyAlignment="0">
      <protection locked="0"/>
    </xf>
    <xf numFmtId="189" fontId="8" fillId="0" borderId="0"/>
    <xf numFmtId="190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1" fontId="126" fillId="0" borderId="0" applyFont="0" applyFill="0" applyBorder="0" applyAlignment="0" applyProtection="0"/>
    <xf numFmtId="0" fontId="3" fillId="0" borderId="0"/>
    <xf numFmtId="169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2" fontId="48" fillId="0" borderId="0" applyFont="0" applyFill="0" applyBorder="0" applyAlignment="0" applyProtection="0"/>
    <xf numFmtId="193" fontId="3" fillId="0" borderId="0" applyFont="0" applyFill="0" applyBorder="0" applyAlignment="0" applyProtection="0"/>
    <xf numFmtId="194" fontId="3" fillId="0" borderId="0"/>
    <xf numFmtId="0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127" fillId="0" borderId="0" applyNumberFormat="0" applyAlignment="0">
      <alignment horizontal="left"/>
    </xf>
    <xf numFmtId="198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9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0" fontId="131" fillId="0" borderId="0">
      <protection locked="0"/>
    </xf>
    <xf numFmtId="200" fontId="131" fillId="0" borderId="0">
      <protection locked="0"/>
    </xf>
    <xf numFmtId="10" fontId="128" fillId="23" borderId="19" applyNumberFormat="0" applyBorder="0" applyAlignment="0" applyProtection="0"/>
    <xf numFmtId="187" fontId="132" fillId="70" borderId="0"/>
    <xf numFmtId="187" fontId="132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3" fillId="0" borderId="66"/>
    <xf numFmtId="201" fontId="134" fillId="0" borderId="67"/>
    <xf numFmtId="202" fontId="3" fillId="0" borderId="0" applyFont="0" applyFill="0" applyBorder="0" applyAlignment="0" applyProtection="0"/>
    <xf numFmtId="203" fontId="3" fillId="0" borderId="0" applyFont="0" applyFill="0" applyBorder="0" applyAlignment="0" applyProtection="0"/>
    <xf numFmtId="204" fontId="10" fillId="0" borderId="0" applyFont="0" applyFill="0" applyBorder="0" applyAlignment="0" applyProtection="0"/>
    <xf numFmtId="205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6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7" fontId="10" fillId="0" borderId="0" applyFont="0" applyFill="0" applyBorder="0" applyAlignment="0" applyProtection="0"/>
    <xf numFmtId="192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8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9" fontId="3" fillId="0" borderId="0" applyNumberFormat="0" applyFill="0" applyBorder="0" applyAlignment="0" applyProtection="0">
      <alignment horizontal="left"/>
    </xf>
    <xf numFmtId="210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1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2" fontId="126" fillId="0" borderId="32">
      <alignment horizontal="right" vertical="center"/>
    </xf>
    <xf numFmtId="213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4" fontId="126" fillId="0" borderId="0"/>
    <xf numFmtId="214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5" fontId="3" fillId="0" borderId="0" applyFont="0" applyFill="0" applyBorder="0" applyAlignment="0" applyProtection="0"/>
    <xf numFmtId="216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164" fontId="113" fillId="0" borderId="0" applyFont="0" applyFill="0" applyBorder="0" applyAlignment="0" applyProtection="0"/>
    <xf numFmtId="165" fontId="113" fillId="0" borderId="0" applyFont="0" applyFill="0" applyBorder="0" applyAlignment="0" applyProtection="0"/>
    <xf numFmtId="217" fontId="3" fillId="0" borderId="0" applyFont="0" applyFill="0" applyBorder="0" applyAlignment="0" applyProtection="0"/>
    <xf numFmtId="218" fontId="3" fillId="0" borderId="0" applyFont="0" applyFill="0" applyBorder="0" applyAlignment="0" applyProtection="0"/>
    <xf numFmtId="0" fontId="156" fillId="0" borderId="0"/>
    <xf numFmtId="202" fontId="113" fillId="0" borderId="0" applyFont="0" applyFill="0" applyBorder="0" applyAlignment="0" applyProtection="0"/>
    <xf numFmtId="219" fontId="115" fillId="0" borderId="0" applyFont="0" applyFill="0" applyBorder="0" applyAlignment="0" applyProtection="0"/>
    <xf numFmtId="203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165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91">
    <xf numFmtId="0" fontId="0" fillId="0" borderId="0" xfId="0"/>
    <xf numFmtId="0" fontId="3" fillId="0" borderId="0" xfId="303" applyFill="1" applyAlignment="1">
      <alignment vertical="center"/>
    </xf>
    <xf numFmtId="168" fontId="3" fillId="0" borderId="0" xfId="87" applyNumberFormat="1" applyFont="1" applyAlignment="1" applyProtection="1">
      <alignment vertical="center"/>
      <protection locked="0"/>
    </xf>
    <xf numFmtId="169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8" fontId="3" fillId="0" borderId="0" xfId="303" applyNumberFormat="1" applyAlignment="1" applyProtection="1">
      <alignment vertical="center"/>
      <protection locked="0"/>
    </xf>
    <xf numFmtId="167" fontId="5" fillId="22" borderId="17" xfId="87" applyFont="1" applyFill="1" applyBorder="1" applyAlignment="1" applyProtection="1">
      <alignment horizontal="center"/>
      <protection locked="0"/>
    </xf>
    <xf numFmtId="170" fontId="5" fillId="22" borderId="17" xfId="87" applyNumberFormat="1" applyFont="1" applyFill="1" applyBorder="1" applyAlignment="1" applyProtection="1">
      <alignment horizontal="center"/>
      <protection locked="0"/>
    </xf>
    <xf numFmtId="167" fontId="3" fillId="0" borderId="18" xfId="87" applyFont="1" applyBorder="1" applyProtection="1">
      <protection locked="0"/>
    </xf>
    <xf numFmtId="170" fontId="3" fillId="0" borderId="18" xfId="87" applyNumberFormat="1" applyFont="1" applyBorder="1" applyProtection="1">
      <protection locked="0"/>
    </xf>
    <xf numFmtId="167" fontId="5" fillId="22" borderId="19" xfId="87" applyFont="1" applyFill="1" applyBorder="1" applyProtection="1">
      <protection locked="0"/>
    </xf>
    <xf numFmtId="167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7" fontId="5" fillId="28" borderId="22" xfId="87" applyFont="1" applyFill="1" applyBorder="1" applyAlignment="1" applyProtection="1">
      <alignment horizontal="center" vertical="center" wrapText="1"/>
      <protection locked="0"/>
    </xf>
    <xf numFmtId="167" fontId="5" fillId="28" borderId="23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8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7" fontId="3" fillId="28" borderId="25" xfId="87" applyFont="1" applyFill="1" applyBorder="1" applyAlignment="1" applyProtection="1">
      <alignment vertical="center"/>
      <protection locked="0"/>
    </xf>
    <xf numFmtId="167" fontId="3" fillId="28" borderId="26" xfId="87" applyFont="1" applyFill="1" applyBorder="1" applyAlignment="1" applyProtection="1">
      <alignment vertical="center"/>
      <protection locked="0"/>
    </xf>
    <xf numFmtId="167" fontId="3" fillId="28" borderId="27" xfId="87" applyFont="1" applyFill="1" applyBorder="1" applyAlignment="1" applyProtection="1">
      <alignment vertical="center"/>
      <protection locked="0"/>
    </xf>
    <xf numFmtId="168" fontId="0" fillId="0" borderId="0" xfId="0" applyNumberFormat="1"/>
    <xf numFmtId="167" fontId="5" fillId="28" borderId="17" xfId="87" applyFont="1" applyFill="1" applyBorder="1" applyAlignment="1" applyProtection="1">
      <alignment vertical="center"/>
      <protection locked="0"/>
    </xf>
    <xf numFmtId="168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8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7" fontId="3" fillId="0" borderId="16" xfId="64" applyFont="1" applyFill="1" applyBorder="1" applyAlignment="1" applyProtection="1">
      <alignment horizontal="center" vertical="center"/>
      <protection locked="0"/>
    </xf>
    <xf numFmtId="168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7" fontId="55" fillId="0" borderId="0" xfId="64" applyFont="1"/>
    <xf numFmtId="0" fontId="55" fillId="0" borderId="0" xfId="0" applyFont="1" applyAlignment="1">
      <alignment vertical="center"/>
    </xf>
    <xf numFmtId="167" fontId="55" fillId="0" borderId="0" xfId="64" applyFont="1" applyAlignment="1">
      <alignment vertical="center"/>
    </xf>
    <xf numFmtId="167" fontId="55" fillId="0" borderId="0" xfId="64" applyFont="1" applyAlignment="1" applyProtection="1">
      <alignment vertical="center"/>
      <protection locked="0"/>
    </xf>
    <xf numFmtId="167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7" fontId="55" fillId="30" borderId="0" xfId="64" applyFont="1" applyFill="1" applyAlignment="1">
      <alignment vertical="center"/>
    </xf>
    <xf numFmtId="167" fontId="55" fillId="30" borderId="0" xfId="0" applyNumberFormat="1" applyFont="1" applyFill="1" applyAlignment="1">
      <alignment vertical="center"/>
    </xf>
    <xf numFmtId="167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8" fontId="55" fillId="29" borderId="0" xfId="64" applyNumberFormat="1" applyFont="1" applyFill="1" applyAlignment="1">
      <alignment vertical="center"/>
    </xf>
    <xf numFmtId="168" fontId="55" fillId="29" borderId="0" xfId="0" applyNumberFormat="1" applyFont="1" applyFill="1" applyAlignment="1">
      <alignment vertical="center"/>
    </xf>
    <xf numFmtId="168" fontId="55" fillId="0" borderId="0" xfId="64" applyNumberFormat="1" applyFont="1" applyAlignment="1">
      <alignment vertical="center"/>
    </xf>
    <xf numFmtId="0" fontId="53" fillId="31" borderId="0" xfId="0" applyFont="1" applyFill="1"/>
    <xf numFmtId="167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8" fontId="55" fillId="29" borderId="0" xfId="0" applyNumberFormat="1" applyFont="1" applyFill="1"/>
    <xf numFmtId="168" fontId="55" fillId="29" borderId="0" xfId="64" applyNumberFormat="1" applyFont="1" applyFill="1"/>
    <xf numFmtId="9" fontId="55" fillId="32" borderId="0" xfId="0" applyNumberFormat="1" applyFont="1" applyFill="1"/>
    <xf numFmtId="167" fontId="55" fillId="29" borderId="0" xfId="0" applyNumberFormat="1" applyFont="1" applyFill="1"/>
    <xf numFmtId="170" fontId="3" fillId="0" borderId="29" xfId="87" applyNumberFormat="1" applyFont="1" applyBorder="1" applyProtection="1">
      <protection locked="0"/>
    </xf>
    <xf numFmtId="170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7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8" fontId="3" fillId="0" borderId="31" xfId="87" applyNumberFormat="1" applyFont="1" applyFill="1" applyBorder="1" applyAlignment="1" applyProtection="1">
      <alignment horizontal="left" vertical="center"/>
      <protection locked="0"/>
    </xf>
    <xf numFmtId="168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7" fontId="3" fillId="0" borderId="16" xfId="87" applyFont="1" applyFill="1" applyBorder="1" applyAlignment="1" applyProtection="1">
      <alignment horizontal="center" vertical="center"/>
      <protection locked="0"/>
    </xf>
    <xf numFmtId="168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8" fontId="3" fillId="0" borderId="31" xfId="88" applyNumberFormat="1" applyFont="1" applyFill="1" applyBorder="1" applyAlignment="1" applyProtection="1">
      <alignment horizontal="left" vertical="center"/>
      <protection locked="0"/>
    </xf>
    <xf numFmtId="167" fontId="3" fillId="0" borderId="16" xfId="88" applyFont="1" applyFill="1" applyBorder="1" applyAlignment="1" applyProtection="1">
      <alignment horizontal="center" vertical="center"/>
      <protection locked="0"/>
    </xf>
    <xf numFmtId="167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8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8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9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8" fontId="3" fillId="0" borderId="19" xfId="64" applyNumberFormat="1" applyFont="1" applyFill="1" applyBorder="1" applyAlignment="1" applyProtection="1">
      <alignment vertical="center"/>
      <protection locked="0"/>
    </xf>
    <xf numFmtId="168" fontId="3" fillId="0" borderId="16" xfId="64" applyNumberFormat="1" applyFont="1" applyFill="1" applyBorder="1" applyAlignment="1" applyProtection="1">
      <alignment vertical="center"/>
      <protection locked="0"/>
    </xf>
    <xf numFmtId="170" fontId="3" fillId="0" borderId="19" xfId="64" applyNumberFormat="1" applyFont="1" applyFill="1" applyBorder="1" applyAlignment="1" applyProtection="1">
      <alignment horizontal="right" vertical="center"/>
      <protection locked="0"/>
    </xf>
    <xf numFmtId="170" fontId="3" fillId="0" borderId="16" xfId="64" applyNumberFormat="1" applyFont="1" applyFill="1" applyBorder="1" applyAlignment="1" applyProtection="1">
      <alignment horizontal="right" vertical="center"/>
      <protection locked="0"/>
    </xf>
    <xf numFmtId="170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7" fontId="3" fillId="0" borderId="0" xfId="64" applyFont="1" applyFill="1" applyAlignment="1">
      <alignment vertical="center"/>
    </xf>
    <xf numFmtId="0" fontId="0" fillId="0" borderId="0" xfId="0"/>
    <xf numFmtId="168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7" fontId="50" fillId="0" borderId="0" xfId="64" applyFont="1" applyAlignment="1"/>
    <xf numFmtId="167" fontId="63" fillId="0" borderId="0" xfId="64" applyFont="1"/>
    <xf numFmtId="167" fontId="64" fillId="0" borderId="0" xfId="64" applyFont="1" applyAlignment="1"/>
    <xf numFmtId="167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7" fontId="45" fillId="0" borderId="0" xfId="0" applyNumberFormat="1" applyFont="1" applyAlignment="1">
      <alignment horizontal="left"/>
    </xf>
    <xf numFmtId="178" fontId="46" fillId="0" borderId="0" xfId="0" applyNumberFormat="1" applyFont="1" applyAlignment="1">
      <alignment horizontal="left"/>
    </xf>
    <xf numFmtId="175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9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165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7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65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7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5" fontId="48" fillId="0" borderId="0" xfId="0" applyNumberFormat="1" applyFont="1"/>
    <xf numFmtId="167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5" fontId="47" fillId="0" borderId="16" xfId="65" applyNumberFormat="1" applyFont="1" applyFill="1" applyBorder="1" applyAlignment="1">
      <alignment horizontal="right"/>
    </xf>
    <xf numFmtId="175" fontId="11" fillId="0" borderId="18" xfId="65" applyNumberFormat="1" applyFont="1" applyFill="1" applyBorder="1" applyAlignment="1">
      <alignment horizontal="right"/>
    </xf>
    <xf numFmtId="176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7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5" fontId="49" fillId="0" borderId="37" xfId="65" applyNumberFormat="1" applyFont="1" applyFill="1" applyBorder="1" applyAlignment="1">
      <alignment horizontal="right" vertical="center" wrapText="1"/>
    </xf>
    <xf numFmtId="175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3" fillId="0" borderId="18" xfId="64" applyNumberFormat="1" applyFont="1" applyFill="1" applyBorder="1" applyAlignment="1">
      <alignment horizontal="right"/>
    </xf>
    <xf numFmtId="175" fontId="8" fillId="0" borderId="18" xfId="65" applyNumberFormat="1" applyFont="1" applyFill="1" applyBorder="1" applyAlignment="1"/>
    <xf numFmtId="175" fontId="8" fillId="0" borderId="45" xfId="65" applyNumberFormat="1" applyFont="1" applyFill="1" applyBorder="1" applyAlignment="1"/>
    <xf numFmtId="175" fontId="11" fillId="0" borderId="41" xfId="65" applyNumberFormat="1" applyFont="1" applyFill="1" applyBorder="1" applyAlignment="1">
      <alignment horizontal="right"/>
    </xf>
    <xf numFmtId="175" fontId="11" fillId="0" borderId="60" xfId="65" applyNumberFormat="1" applyFont="1" applyFill="1" applyBorder="1" applyAlignment="1"/>
    <xf numFmtId="165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5" fontId="11" fillId="0" borderId="60" xfId="65" applyNumberFormat="1" applyFont="1" applyFill="1" applyBorder="1" applyAlignment="1">
      <alignment horizontal="right"/>
    </xf>
    <xf numFmtId="165" fontId="11" fillId="0" borderId="45" xfId="65" applyNumberFormat="1" applyFont="1" applyFill="1" applyBorder="1" applyAlignment="1">
      <alignment horizontal="right"/>
    </xf>
    <xf numFmtId="175" fontId="47" fillId="0" borderId="28" xfId="65" applyNumberFormat="1" applyFont="1" applyFill="1" applyBorder="1" applyAlignment="1">
      <alignment horizontal="right"/>
    </xf>
    <xf numFmtId="175" fontId="11" fillId="0" borderId="45" xfId="65" applyNumberFormat="1" applyFont="1" applyFill="1" applyBorder="1" applyAlignment="1">
      <alignment horizontal="right"/>
    </xf>
    <xf numFmtId="176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7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5" fontId="49" fillId="0" borderId="63" xfId="65" applyNumberFormat="1" applyFont="1" applyFill="1" applyBorder="1" applyAlignment="1">
      <alignment horizontal="right" vertical="center" wrapText="1"/>
    </xf>
    <xf numFmtId="175" fontId="49" fillId="0" borderId="45" xfId="65" applyNumberFormat="1" applyFont="1" applyFill="1" applyBorder="1" applyAlignment="1">
      <alignment horizontal="right" vertical="center" wrapText="1"/>
    </xf>
    <xf numFmtId="167" fontId="11" fillId="0" borderId="60" xfId="64" applyFont="1" applyFill="1" applyBorder="1" applyAlignment="1">
      <alignment horizontal="right"/>
    </xf>
    <xf numFmtId="175" fontId="90" fillId="0" borderId="37" xfId="65" applyNumberFormat="1" applyFont="1" applyFill="1" applyBorder="1" applyAlignment="1"/>
    <xf numFmtId="167" fontId="48" fillId="0" borderId="0" xfId="64" applyFont="1" applyFill="1"/>
    <xf numFmtId="167" fontId="11" fillId="0" borderId="19" xfId="64" applyFont="1" applyFill="1" applyBorder="1" applyAlignment="1">
      <alignment wrapText="1"/>
    </xf>
    <xf numFmtId="220" fontId="48" fillId="0" borderId="0" xfId="0" applyNumberFormat="1" applyFont="1"/>
    <xf numFmtId="167" fontId="11" fillId="0" borderId="19" xfId="64" applyFont="1" applyFill="1" applyBorder="1" applyAlignment="1">
      <alignment horizontal="right"/>
    </xf>
    <xf numFmtId="9" fontId="8" fillId="0" borderId="0" xfId="311" applyFont="1" applyBorder="1" applyAlignment="1">
      <alignment horizontal="right"/>
    </xf>
    <xf numFmtId="0" fontId="48" fillId="37" borderId="18" xfId="0" applyFont="1" applyFill="1" applyBorder="1" applyAlignment="1"/>
    <xf numFmtId="175" fontId="8" fillId="37" borderId="16" xfId="65" applyNumberFormat="1" applyFont="1" applyFill="1" applyBorder="1" applyAlignment="1"/>
    <xf numFmtId="175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77" fontId="46" fillId="37" borderId="63" xfId="0" applyNumberFormat="1" applyFont="1" applyFill="1" applyBorder="1" applyAlignment="1">
      <alignment horizontal="center"/>
    </xf>
    <xf numFmtId="175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49" fontId="173" fillId="0" borderId="0" xfId="693" applyNumberFormat="1" applyBorder="1" applyAlignment="1">
      <alignment horizontal="left" vertical="top" wrapText="1"/>
    </xf>
    <xf numFmtId="222" fontId="173" fillId="0" borderId="0" xfId="693" applyNumberFormat="1" applyBorder="1" applyAlignment="1">
      <alignment vertical="top"/>
    </xf>
    <xf numFmtId="221" fontId="173" fillId="0" borderId="0" xfId="693" applyNumberFormat="1" applyBorder="1" applyAlignment="1">
      <alignment vertical="top"/>
    </xf>
    <xf numFmtId="179" fontId="173" fillId="0" borderId="0" xfId="693" applyNumberFormat="1" applyBorder="1" applyAlignment="1">
      <alignment horizontal="center" vertical="top"/>
    </xf>
    <xf numFmtId="175" fontId="48" fillId="0" borderId="0" xfId="0" applyNumberFormat="1" applyFont="1" applyBorder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9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7" fontId="55" fillId="0" borderId="0" xfId="64" applyFont="1" applyAlignment="1">
      <alignment horizontal="center" vertical="center"/>
    </xf>
    <xf numFmtId="167" fontId="55" fillId="32" borderId="0" xfId="64" applyFont="1" applyFill="1" applyAlignment="1" applyProtection="1">
      <alignment horizontal="left" vertical="center"/>
      <protection locked="0"/>
    </xf>
    <xf numFmtId="167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7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7" fontId="3" fillId="22" borderId="32" xfId="87" applyFont="1" applyFill="1" applyBorder="1" applyAlignment="1" applyProtection="1">
      <alignment horizontal="center"/>
      <protection locked="0"/>
    </xf>
    <xf numFmtId="167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9" t="s">
        <v>50</v>
      </c>
      <c r="B2" s="320"/>
      <c r="C2" s="320"/>
      <c r="D2" s="320"/>
      <c r="E2" s="320"/>
      <c r="F2" s="320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1" t="s">
        <v>51</v>
      </c>
      <c r="D3" s="321"/>
      <c r="E3" s="321"/>
      <c r="F3" s="321"/>
      <c r="G3" s="321"/>
      <c r="H3" s="321"/>
      <c r="I3" s="321"/>
      <c r="J3" s="321"/>
      <c r="K3" s="321"/>
      <c r="L3" s="321"/>
      <c r="M3" s="322" t="s">
        <v>23</v>
      </c>
      <c r="N3" s="329"/>
      <c r="O3" s="336" t="s">
        <v>24</v>
      </c>
      <c r="P3" s="337"/>
      <c r="Q3" s="322" t="s">
        <v>5</v>
      </c>
      <c r="R3" s="322"/>
      <c r="S3" s="329"/>
      <c r="T3" s="324"/>
      <c r="U3" s="331" t="s">
        <v>26</v>
      </c>
      <c r="V3" s="332"/>
      <c r="W3" s="333" t="s">
        <v>25</v>
      </c>
    </row>
    <row r="4" spans="1:23" ht="12.75" customHeight="1">
      <c r="A4" s="329" t="s">
        <v>27</v>
      </c>
      <c r="B4" s="322" t="s">
        <v>28</v>
      </c>
      <c r="C4" s="322" t="s">
        <v>29</v>
      </c>
      <c r="D4" s="322" t="s">
        <v>30</v>
      </c>
      <c r="E4" s="322" t="s">
        <v>31</v>
      </c>
      <c r="F4" s="322" t="s">
        <v>32</v>
      </c>
      <c r="G4" s="322" t="s">
        <v>33</v>
      </c>
      <c r="H4" s="325" t="s">
        <v>52</v>
      </c>
      <c r="I4" s="322" t="s">
        <v>34</v>
      </c>
      <c r="J4" s="324"/>
      <c r="K4" s="322" t="s">
        <v>35</v>
      </c>
      <c r="L4" s="322" t="s">
        <v>36</v>
      </c>
      <c r="M4" s="322" t="s">
        <v>35</v>
      </c>
      <c r="N4" s="322" t="s">
        <v>37</v>
      </c>
      <c r="O4" s="322" t="s">
        <v>35</v>
      </c>
      <c r="P4" s="322" t="s">
        <v>37</v>
      </c>
      <c r="Q4" s="322" t="s">
        <v>38</v>
      </c>
      <c r="R4" s="322" t="s">
        <v>39</v>
      </c>
      <c r="S4" s="322" t="s">
        <v>36</v>
      </c>
      <c r="T4" s="322" t="s">
        <v>39</v>
      </c>
      <c r="U4" s="325" t="s">
        <v>36</v>
      </c>
      <c r="V4" s="322" t="s">
        <v>39</v>
      </c>
      <c r="W4" s="334"/>
    </row>
    <row r="5" spans="1:23">
      <c r="A5" s="324"/>
      <c r="B5" s="324"/>
      <c r="C5" s="324"/>
      <c r="D5" s="324"/>
      <c r="E5" s="324"/>
      <c r="F5" s="324"/>
      <c r="G5" s="324"/>
      <c r="H5" s="326"/>
      <c r="I5" s="106" t="s">
        <v>40</v>
      </c>
      <c r="J5" s="106" t="s">
        <v>41</v>
      </c>
      <c r="K5" s="324"/>
      <c r="L5" s="324"/>
      <c r="M5" s="324"/>
      <c r="N5" s="324"/>
      <c r="O5" s="324"/>
      <c r="P5" s="324"/>
      <c r="Q5" s="323"/>
      <c r="R5" s="323"/>
      <c r="S5" s="324"/>
      <c r="T5" s="323"/>
      <c r="U5" s="326"/>
      <c r="V5" s="330"/>
      <c r="W5" s="33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7" t="s">
        <v>5</v>
      </c>
      <c r="B179" s="328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43" t="s">
        <v>210</v>
      </c>
      <c r="B1" s="343"/>
      <c r="C1" s="343"/>
      <c r="D1" s="343"/>
      <c r="E1" s="343"/>
      <c r="F1" s="343"/>
      <c r="G1" s="34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44" t="e">
        <f>#REF!</f>
        <v>#REF!</v>
      </c>
      <c r="C2" s="345"/>
      <c r="D2" s="34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42"/>
      <c r="C3" s="342"/>
      <c r="D3" s="342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8">
        <v>41948</v>
      </c>
      <c r="C4" s="338"/>
      <c r="D4" s="338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8">
        <v>41949</v>
      </c>
      <c r="C5" s="338"/>
      <c r="D5" s="338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42">
        <v>111000</v>
      </c>
      <c r="C6" s="342"/>
      <c r="D6" s="342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40">
        <f>+$B$6*$F$7/$C$7</f>
        <v>111000</v>
      </c>
      <c r="C8" s="340"/>
      <c r="D8" s="34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8" t="s">
        <v>226</v>
      </c>
      <c r="C9" s="338"/>
      <c r="D9" s="338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42" t="e">
        <f>VLOOKUP(I11,#REF!,4,0)*1000</f>
        <v>#REF!</v>
      </c>
      <c r="C11" s="342"/>
      <c r="D11" s="342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40" t="e">
        <f>+ ROUND((B11-B19)*F10/C10,0)</f>
        <v>#REF!</v>
      </c>
      <c r="C12" s="340"/>
      <c r="D12" s="34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41" t="s">
        <v>212</v>
      </c>
      <c r="C13" s="341"/>
      <c r="D13" s="34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40">
        <f>+IF($E$13=1,ROUNDDOWN($B$8*$F$10/$C$10,0),IF(MROUND($B$8*$F$10/$C$10,10)-($B$8*$F$10/$C$10)&gt;0,MROUND($B$8*$F$10/$C$10,10)-10,MROUND($B$8*$F$10/$C$10,10)))</f>
        <v>55500</v>
      </c>
      <c r="C14" s="340"/>
      <c r="D14" s="34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40">
        <f>ROUNDDOWN($B$8*$F$10/$C$10,0)-B14</f>
        <v>0</v>
      </c>
      <c r="C15" s="340"/>
      <c r="D15" s="34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41" t="s">
        <v>223</v>
      </c>
      <c r="C16" s="341"/>
      <c r="D16" s="34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42">
        <v>10000</v>
      </c>
      <c r="C17" s="342"/>
      <c r="D17" s="342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40">
        <f>+IF($E$16=1,B17*B15,0)</f>
        <v>0</v>
      </c>
      <c r="C18" s="340"/>
      <c r="D18" s="34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42">
        <v>10000</v>
      </c>
      <c r="C19" s="342"/>
      <c r="D19" s="342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40">
        <f>+B19*B14</f>
        <v>555000000</v>
      </c>
      <c r="C20" s="340"/>
      <c r="D20" s="34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8"/>
      <c r="C21" s="338"/>
      <c r="D21" s="338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9" t="s">
        <v>241</v>
      </c>
      <c r="F23" s="339"/>
      <c r="G23" s="339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47" t="s">
        <v>328</v>
      </c>
      <c r="F1" s="347"/>
      <c r="G1" s="348" t="s">
        <v>329</v>
      </c>
      <c r="H1" s="348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46" t="s">
        <v>398</v>
      </c>
      <c r="C62" s="346" t="s">
        <v>310</v>
      </c>
      <c r="D62" s="346" t="s">
        <v>403</v>
      </c>
      <c r="E62" s="350">
        <v>140130</v>
      </c>
      <c r="F62" s="350">
        <v>7</v>
      </c>
      <c r="G62" s="40">
        <v>215002</v>
      </c>
      <c r="H62" s="40">
        <v>0</v>
      </c>
    </row>
    <row r="63" spans="1:9" s="40" customFormat="1">
      <c r="B63" s="346"/>
      <c r="C63" s="346"/>
      <c r="D63" s="346"/>
      <c r="E63" s="350"/>
      <c r="F63" s="350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51" t="s">
        <v>20</v>
      </c>
      <c r="C32" s="351"/>
      <c r="D32" s="351"/>
      <c r="E32" s="351"/>
      <c r="F32" s="351"/>
      <c r="G32" s="35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51" t="s">
        <v>14</v>
      </c>
      <c r="C39" s="351"/>
      <c r="D39" s="351"/>
      <c r="E39" s="351"/>
      <c r="F39" s="351"/>
      <c r="G39" s="351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52"/>
      <c r="E43" s="353"/>
      <c r="F43" s="353"/>
      <c r="G43" s="35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L68"/>
  <sheetViews>
    <sheetView tabSelected="1" topLeftCell="A31" zoomScaleNormal="100" workbookViewId="0">
      <selection activeCell="E53" sqref="E53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4" t="s">
        <v>563</v>
      </c>
      <c r="B1" s="354"/>
      <c r="C1" s="354"/>
      <c r="D1" s="354"/>
      <c r="E1" s="354"/>
      <c r="F1" s="354"/>
    </row>
    <row r="2" spans="1:6" ht="15.75" customHeight="1">
      <c r="A2" s="377" t="s">
        <v>564</v>
      </c>
      <c r="B2" s="377"/>
      <c r="C2" s="377"/>
      <c r="D2" s="377"/>
      <c r="E2" s="377"/>
      <c r="F2" s="377"/>
    </row>
    <row r="3" spans="1:6" ht="19.5" customHeight="1">
      <c r="A3" s="378" t="s">
        <v>584</v>
      </c>
      <c r="B3" s="378"/>
      <c r="C3" s="378"/>
      <c r="D3" s="378"/>
      <c r="E3" s="378"/>
      <c r="F3" s="378"/>
    </row>
    <row r="4" spans="1:6" ht="18" customHeight="1">
      <c r="A4" s="379" t="s">
        <v>565</v>
      </c>
      <c r="B4" s="379"/>
      <c r="C4" s="379"/>
      <c r="D4" s="379"/>
      <c r="E4" s="379"/>
      <c r="F4" s="37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4" t="s">
        <v>566</v>
      </c>
      <c r="B6" s="354"/>
      <c r="C6" s="354"/>
      <c r="D6" s="354"/>
      <c r="E6" s="354"/>
      <c r="F6" s="354"/>
    </row>
    <row r="7" spans="1:6" ht="15.75" customHeight="1">
      <c r="A7" s="354" t="s">
        <v>567</v>
      </c>
      <c r="B7" s="354"/>
      <c r="C7" s="354"/>
      <c r="D7" s="354"/>
      <c r="E7" s="354"/>
      <c r="F7" s="354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72" t="s">
        <v>572</v>
      </c>
      <c r="B18" s="372"/>
      <c r="C18" s="372"/>
      <c r="D18" s="161" t="str">
        <f>"Từ ngày "&amp;TEXT(G18,"dd/mm/yyyy")&amp;" đến "&amp;TEXT(G19,"dd/mm/yyyy")</f>
        <v>Từ ngày 26/12/2022 đến 01/01/2023</v>
      </c>
      <c r="G18" s="176">
        <v>44921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26/12/2022 to 01/01/2023</v>
      </c>
      <c r="G19" s="176">
        <v>44927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44928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80">
        <f>D20</f>
        <v>44928</v>
      </c>
      <c r="E21" s="380"/>
      <c r="F21" s="380"/>
      <c r="G21" s="38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84" t="s">
        <v>531</v>
      </c>
      <c r="B23" s="385"/>
      <c r="C23" s="386" t="s">
        <v>541</v>
      </c>
      <c r="D23" s="385"/>
      <c r="E23" s="184" t="s">
        <v>542</v>
      </c>
      <c r="F23" s="271" t="s">
        <v>560</v>
      </c>
      <c r="H23" s="179"/>
      <c r="K23" s="185"/>
    </row>
    <row r="24" spans="1:11" ht="15.75" customHeight="1">
      <c r="A24" s="387" t="s">
        <v>27</v>
      </c>
      <c r="B24" s="388"/>
      <c r="C24" s="389" t="s">
        <v>330</v>
      </c>
      <c r="D24" s="390"/>
      <c r="E24" s="186" t="s">
        <v>543</v>
      </c>
      <c r="F24" s="272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v>44927</v>
      </c>
      <c r="F25" s="306">
        <v>44920</v>
      </c>
      <c r="G25" s="191"/>
      <c r="H25" s="179"/>
      <c r="K25" s="185"/>
    </row>
    <row r="26" spans="1:11" ht="15.75" customHeight="1">
      <c r="A26" s="375" t="s">
        <v>574</v>
      </c>
      <c r="B26" s="376"/>
      <c r="C26" s="192" t="s">
        <v>544</v>
      </c>
      <c r="D26" s="192"/>
      <c r="E26" s="304"/>
      <c r="F26" s="303"/>
      <c r="H26" s="179"/>
      <c r="K26" s="193"/>
    </row>
    <row r="27" spans="1:11" ht="15.75" customHeight="1">
      <c r="A27" s="194"/>
      <c r="B27" s="195"/>
      <c r="C27" s="196" t="s">
        <v>545</v>
      </c>
      <c r="D27" s="197"/>
      <c r="E27" s="305"/>
      <c r="F27" s="302"/>
      <c r="H27" s="198"/>
      <c r="K27" s="193"/>
    </row>
    <row r="28" spans="1:11" ht="15.75" customHeight="1">
      <c r="A28" s="368">
        <v>1</v>
      </c>
      <c r="B28" s="369"/>
      <c r="C28" s="199" t="s">
        <v>546</v>
      </c>
      <c r="D28" s="200"/>
      <c r="E28" s="296"/>
      <c r="F28" s="307"/>
      <c r="H28" s="201"/>
      <c r="K28" s="193"/>
    </row>
    <row r="29" spans="1:11" ht="15.75" customHeight="1">
      <c r="A29" s="202"/>
      <c r="B29" s="203"/>
      <c r="C29" s="204" t="s">
        <v>547</v>
      </c>
      <c r="D29" s="205"/>
      <c r="E29" s="274"/>
      <c r="F29" s="275"/>
      <c r="H29" s="201"/>
      <c r="K29" s="193"/>
    </row>
    <row r="30" spans="1:11" ht="15.75" customHeight="1">
      <c r="A30" s="370">
        <v>1.1000000000000001</v>
      </c>
      <c r="B30" s="371"/>
      <c r="C30" s="206" t="s">
        <v>586</v>
      </c>
      <c r="D30" s="207"/>
      <c r="E30" s="281">
        <f>F34</f>
        <v>49352626525.5</v>
      </c>
      <c r="F30" s="281">
        <v>50898198577</v>
      </c>
      <c r="G30" s="208"/>
      <c r="H30" s="209"/>
      <c r="I30" s="208"/>
      <c r="J30" s="208"/>
      <c r="K30" s="185"/>
    </row>
    <row r="31" spans="1:11" ht="15.75" customHeight="1">
      <c r="A31" s="373">
        <v>1.2</v>
      </c>
      <c r="B31" s="374"/>
      <c r="C31" s="210" t="s">
        <v>587</v>
      </c>
      <c r="D31" s="211"/>
      <c r="E31" s="282">
        <f>F35</f>
        <v>9850.27</v>
      </c>
      <c r="F31" s="282">
        <v>10161.1</v>
      </c>
      <c r="G31" s="208"/>
      <c r="H31" s="209"/>
      <c r="I31" s="208"/>
      <c r="J31" s="208"/>
      <c r="K31" s="185"/>
    </row>
    <row r="32" spans="1:11" ht="15.75" customHeight="1">
      <c r="A32" s="368">
        <v>2</v>
      </c>
      <c r="B32" s="369"/>
      <c r="C32" s="199" t="s">
        <v>548</v>
      </c>
      <c r="D32" s="200"/>
      <c r="E32" s="260"/>
      <c r="F32" s="283"/>
      <c r="G32" s="208"/>
      <c r="H32" s="209"/>
      <c r="I32" s="208"/>
      <c r="J32" s="208"/>
      <c r="K32" s="185"/>
    </row>
    <row r="33" spans="1:12" ht="15.75" customHeight="1">
      <c r="A33" s="212"/>
      <c r="B33" s="213"/>
      <c r="C33" s="210" t="s">
        <v>549</v>
      </c>
      <c r="D33" s="205"/>
      <c r="E33" s="261"/>
      <c r="F33" s="284"/>
      <c r="G33" s="208"/>
      <c r="H33" s="209"/>
      <c r="I33" s="208"/>
      <c r="J33" s="208"/>
      <c r="K33" s="185"/>
    </row>
    <row r="34" spans="1:12" ht="15.75" customHeight="1">
      <c r="A34" s="370">
        <v>2.1</v>
      </c>
      <c r="B34" s="371"/>
      <c r="C34" s="206" t="s">
        <v>588</v>
      </c>
      <c r="D34" s="207"/>
      <c r="E34" s="163">
        <v>48954870752.18</v>
      </c>
      <c r="F34" s="281">
        <v>49352626525.5</v>
      </c>
      <c r="G34" s="208"/>
      <c r="H34" s="209"/>
      <c r="I34" s="208"/>
      <c r="J34" s="208"/>
      <c r="K34" s="214"/>
    </row>
    <row r="35" spans="1:12" ht="15.75" customHeight="1">
      <c r="A35" s="373">
        <v>2.2000000000000002</v>
      </c>
      <c r="B35" s="374"/>
      <c r="C35" s="215" t="s">
        <v>589</v>
      </c>
      <c r="D35" s="205"/>
      <c r="E35" s="259">
        <v>9766.34</v>
      </c>
      <c r="F35" s="282">
        <v>9850.27</v>
      </c>
      <c r="G35" s="208"/>
      <c r="H35" s="209"/>
      <c r="I35" s="208"/>
      <c r="J35" s="208"/>
    </row>
    <row r="36" spans="1:12" ht="15.75" customHeight="1">
      <c r="A36" s="356">
        <v>3</v>
      </c>
      <c r="B36" s="357"/>
      <c r="C36" s="216" t="s">
        <v>577</v>
      </c>
      <c r="D36" s="217"/>
      <c r="E36" s="262"/>
      <c r="F36" s="285"/>
      <c r="G36" s="208"/>
      <c r="H36" s="209"/>
      <c r="I36" s="208"/>
      <c r="J36" s="208"/>
    </row>
    <row r="37" spans="1:12" ht="15.75" customHeight="1">
      <c r="A37" s="218"/>
      <c r="B37" s="219"/>
      <c r="C37" s="220" t="s">
        <v>578</v>
      </c>
      <c r="D37" s="221"/>
      <c r="E37" s="273">
        <f>E34-E30</f>
        <v>-397755773.31999969</v>
      </c>
      <c r="F37" s="286">
        <v>-1545572051.5</v>
      </c>
      <c r="G37" s="208"/>
      <c r="H37" s="209"/>
      <c r="I37" s="318"/>
      <c r="J37" s="318"/>
      <c r="K37" s="201"/>
      <c r="L37" s="201"/>
    </row>
    <row r="38" spans="1:12" ht="15.75" customHeight="1">
      <c r="A38" s="358">
        <v>3.1</v>
      </c>
      <c r="B38" s="359"/>
      <c r="C38" s="222" t="s">
        <v>550</v>
      </c>
      <c r="D38" s="223"/>
      <c r="E38" s="262"/>
      <c r="F38" s="285"/>
      <c r="G38" s="208"/>
      <c r="H38" s="209"/>
      <c r="I38" s="318"/>
      <c r="J38" s="318"/>
      <c r="K38" s="201"/>
      <c r="L38" s="201"/>
    </row>
    <row r="39" spans="1:12" ht="15.75" customHeight="1">
      <c r="A39" s="224"/>
      <c r="B39" s="225"/>
      <c r="C39" s="220" t="s">
        <v>551</v>
      </c>
      <c r="D39" s="226"/>
      <c r="E39" s="263">
        <f>E37-E41</f>
        <v>-420492227.31999969</v>
      </c>
      <c r="F39" s="287">
        <v>-1557133051.5</v>
      </c>
      <c r="G39" s="208"/>
      <c r="H39" s="209"/>
      <c r="I39" s="317"/>
      <c r="J39" s="316"/>
      <c r="K39" s="315"/>
      <c r="L39" s="314"/>
    </row>
    <row r="40" spans="1:12" ht="15.75" customHeight="1">
      <c r="A40" s="360">
        <v>3.2</v>
      </c>
      <c r="B40" s="361"/>
      <c r="C40" s="227" t="s">
        <v>585</v>
      </c>
      <c r="D40" s="228"/>
      <c r="E40" s="264"/>
      <c r="F40" s="288"/>
      <c r="G40" s="208"/>
      <c r="H40" s="209"/>
      <c r="I40" s="317"/>
      <c r="J40" s="316"/>
      <c r="K40" s="315"/>
      <c r="L40" s="314"/>
    </row>
    <row r="41" spans="1:12" ht="15.75" customHeight="1">
      <c r="A41" s="229"/>
      <c r="B41" s="230"/>
      <c r="C41" s="167" t="s">
        <v>580</v>
      </c>
      <c r="D41" s="226"/>
      <c r="E41" s="273">
        <v>22736454</v>
      </c>
      <c r="F41" s="286">
        <v>11561000</v>
      </c>
      <c r="G41" s="208"/>
      <c r="H41" s="209"/>
      <c r="I41" s="317"/>
      <c r="J41" s="316"/>
      <c r="K41" s="315"/>
      <c r="L41" s="314"/>
    </row>
    <row r="42" spans="1:12" ht="15.75" customHeight="1">
      <c r="A42" s="360">
        <v>3.3</v>
      </c>
      <c r="B42" s="361"/>
      <c r="C42" s="222" t="s">
        <v>552</v>
      </c>
      <c r="D42" s="223"/>
      <c r="E42" s="265"/>
      <c r="F42" s="289"/>
      <c r="G42" s="208"/>
      <c r="H42" s="209"/>
      <c r="I42" s="317"/>
      <c r="J42" s="316"/>
      <c r="K42" s="315"/>
      <c r="L42" s="314"/>
    </row>
    <row r="43" spans="1:12" ht="15.75" customHeight="1">
      <c r="A43" s="224"/>
      <c r="B43" s="231"/>
      <c r="C43" s="167" t="s">
        <v>553</v>
      </c>
      <c r="D43" s="226"/>
      <c r="E43" s="266"/>
      <c r="F43" s="290"/>
      <c r="G43" s="208"/>
      <c r="H43" s="209"/>
      <c r="I43" s="317"/>
      <c r="J43" s="316"/>
      <c r="K43" s="315"/>
      <c r="L43" s="314"/>
    </row>
    <row r="44" spans="1:12" ht="15.75" customHeight="1">
      <c r="A44" s="308">
        <v>4</v>
      </c>
      <c r="B44" s="309">
        <v>4</v>
      </c>
      <c r="C44" s="232" t="s">
        <v>575</v>
      </c>
      <c r="D44" s="223"/>
      <c r="E44" s="267"/>
      <c r="F44" s="291"/>
      <c r="G44" s="208"/>
      <c r="H44" s="209"/>
      <c r="I44" s="317"/>
      <c r="J44" s="316"/>
      <c r="K44" s="315"/>
      <c r="L44" s="314"/>
    </row>
    <row r="45" spans="1:12" ht="15.75" customHeight="1">
      <c r="A45" s="233"/>
      <c r="B45" s="234"/>
      <c r="C45" s="167" t="s">
        <v>579</v>
      </c>
      <c r="D45" s="226"/>
      <c r="E45" s="268">
        <f>E35/E31-1</f>
        <v>-8.5205786237332326E-3</v>
      </c>
      <c r="F45" s="292">
        <v>-3.0590192006770933E-2</v>
      </c>
      <c r="G45" s="208"/>
      <c r="H45" s="301"/>
      <c r="I45" s="317"/>
      <c r="J45" s="316"/>
      <c r="K45" s="315"/>
      <c r="L45" s="314"/>
    </row>
    <row r="46" spans="1:12" ht="15.75" customHeight="1">
      <c r="A46" s="362">
        <v>5</v>
      </c>
      <c r="B46" s="363"/>
      <c r="C46" s="235" t="s">
        <v>554</v>
      </c>
      <c r="D46" s="236"/>
      <c r="E46" s="269"/>
      <c r="F46" s="293"/>
      <c r="G46" s="208"/>
      <c r="H46" s="209"/>
      <c r="I46" s="317"/>
      <c r="J46" s="316"/>
      <c r="K46" s="315"/>
      <c r="L46" s="314"/>
    </row>
    <row r="47" spans="1:12" ht="15.75" customHeight="1">
      <c r="A47" s="218"/>
      <c r="B47" s="219"/>
      <c r="C47" s="237" t="s">
        <v>555</v>
      </c>
      <c r="D47" s="238"/>
      <c r="E47" s="270"/>
      <c r="F47" s="294"/>
      <c r="G47" s="208"/>
      <c r="H47" s="209"/>
      <c r="I47" s="317"/>
      <c r="J47" s="316"/>
      <c r="K47" s="315"/>
      <c r="L47" s="314"/>
    </row>
    <row r="48" spans="1:12" ht="15.75" customHeight="1">
      <c r="A48" s="366">
        <v>5.0999999999999996</v>
      </c>
      <c r="B48" s="367"/>
      <c r="C48" s="239" t="s">
        <v>590</v>
      </c>
      <c r="D48" s="207"/>
      <c r="E48" s="298">
        <v>10254.81</v>
      </c>
      <c r="F48" s="295">
        <v>10254.81</v>
      </c>
      <c r="G48" s="208"/>
      <c r="H48" s="209"/>
      <c r="I48" s="317"/>
      <c r="J48" s="316"/>
      <c r="K48" s="315"/>
      <c r="L48" s="314"/>
    </row>
    <row r="49" spans="1:12" ht="15.75" customHeight="1">
      <c r="A49" s="366">
        <v>5.2</v>
      </c>
      <c r="B49" s="367"/>
      <c r="C49" s="240" t="s">
        <v>591</v>
      </c>
      <c r="D49" s="241"/>
      <c r="E49" s="298">
        <v>9631.2000000000007</v>
      </c>
      <c r="F49" s="295">
        <v>9850.1</v>
      </c>
      <c r="G49" s="208"/>
      <c r="H49" s="209"/>
      <c r="I49" s="317"/>
      <c r="J49" s="316"/>
      <c r="K49" s="315"/>
      <c r="L49" s="314"/>
    </row>
    <row r="50" spans="1:12" ht="15.75" customHeight="1">
      <c r="A50" s="364">
        <v>6</v>
      </c>
      <c r="B50" s="365"/>
      <c r="C50" s="242" t="s">
        <v>576</v>
      </c>
      <c r="D50" s="243"/>
      <c r="E50" s="276"/>
      <c r="F50" s="277"/>
      <c r="G50" s="208"/>
      <c r="H50" s="209"/>
      <c r="I50" s="317"/>
      <c r="J50" s="316"/>
      <c r="K50" s="315"/>
      <c r="L50" s="314"/>
    </row>
    <row r="51" spans="1:12" ht="15.75" customHeight="1">
      <c r="A51" s="312">
        <v>6.1</v>
      </c>
      <c r="B51" s="313">
        <v>6.1</v>
      </c>
      <c r="C51" s="244" t="s">
        <v>592</v>
      </c>
      <c r="D51" s="245"/>
      <c r="E51" s="278">
        <v>1846.44</v>
      </c>
      <c r="F51" s="278"/>
      <c r="G51" s="299"/>
      <c r="H51" s="209"/>
      <c r="I51" s="317"/>
      <c r="J51" s="316"/>
      <c r="K51" s="315"/>
      <c r="L51" s="314"/>
    </row>
    <row r="52" spans="1:12" ht="15.75" customHeight="1">
      <c r="A52" s="366">
        <v>6.2</v>
      </c>
      <c r="B52" s="367"/>
      <c r="C52" s="206" t="s">
        <v>593</v>
      </c>
      <c r="D52" s="239"/>
      <c r="E52" s="300">
        <v>17999964.949999999</v>
      </c>
      <c r="F52" s="278"/>
      <c r="G52" s="297"/>
      <c r="H52" s="209"/>
      <c r="I52" s="317"/>
      <c r="J52" s="316"/>
      <c r="K52" s="315"/>
      <c r="L52" s="314"/>
    </row>
    <row r="53" spans="1:12" ht="15.75" customHeight="1" thickBot="1">
      <c r="A53" s="310">
        <v>6.2</v>
      </c>
      <c r="B53" s="311">
        <v>6.3</v>
      </c>
      <c r="C53" s="246" t="s">
        <v>581</v>
      </c>
      <c r="D53" s="246"/>
      <c r="E53" s="279">
        <v>3.6768638659396375E-4</v>
      </c>
      <c r="F53" s="280">
        <v>0</v>
      </c>
      <c r="G53" s="297"/>
      <c r="H53" s="209"/>
      <c r="I53" s="317"/>
      <c r="J53" s="316"/>
      <c r="K53" s="315"/>
      <c r="L53" s="314"/>
    </row>
    <row r="54" spans="1:12" ht="15.75" customHeight="1">
      <c r="A54" s="247"/>
      <c r="B54" s="247"/>
      <c r="C54" s="247"/>
      <c r="D54" s="247"/>
      <c r="E54" s="248"/>
      <c r="F54" s="248"/>
    </row>
    <row r="55" spans="1:12">
      <c r="B55" s="249"/>
      <c r="C55" s="250" t="s">
        <v>556</v>
      </c>
      <c r="D55" s="250"/>
      <c r="E55" s="355" t="s">
        <v>557</v>
      </c>
      <c r="F55" s="355"/>
    </row>
    <row r="56" spans="1:12">
      <c r="B56" s="249"/>
      <c r="C56" s="251" t="s">
        <v>594</v>
      </c>
      <c r="D56" s="250"/>
      <c r="E56" s="381" t="s">
        <v>558</v>
      </c>
      <c r="F56" s="355"/>
    </row>
    <row r="57" spans="1:12" ht="14.25" customHeight="1">
      <c r="C57" s="252"/>
      <c r="D57" s="252"/>
      <c r="E57" s="174"/>
      <c r="F57" s="174"/>
    </row>
    <row r="58" spans="1:12" ht="14.25" customHeight="1">
      <c r="A58" s="253"/>
      <c r="B58" s="253"/>
    </row>
    <row r="59" spans="1:12" ht="14.25" customHeight="1">
      <c r="A59" s="253"/>
      <c r="B59" s="253"/>
    </row>
    <row r="60" spans="1:12" ht="14.25" customHeight="1">
      <c r="A60" s="253"/>
      <c r="B60" s="253"/>
    </row>
    <row r="61" spans="1:12" ht="14.25" customHeight="1">
      <c r="A61" s="253"/>
      <c r="B61" s="253"/>
    </row>
    <row r="62" spans="1:12" ht="14.25" customHeight="1">
      <c r="A62" s="253"/>
      <c r="B62" s="253"/>
    </row>
    <row r="63" spans="1:12" ht="14.25" customHeight="1">
      <c r="A63" s="253"/>
      <c r="B63" s="253"/>
      <c r="C63" s="251"/>
      <c r="E63" s="382"/>
      <c r="F63" s="382"/>
    </row>
    <row r="64" spans="1:12" ht="14.25" customHeight="1">
      <c r="A64" s="254"/>
      <c r="B64" s="254"/>
      <c r="C64" s="255"/>
      <c r="D64" s="173"/>
      <c r="E64" s="383"/>
      <c r="F64" s="383"/>
    </row>
    <row r="65" spans="1:4" ht="16.5">
      <c r="A65" s="254"/>
      <c r="B65" s="254"/>
      <c r="C65" s="254"/>
      <c r="D65" s="254"/>
    </row>
    <row r="66" spans="1:4" ht="16.5">
      <c r="A66" s="256"/>
      <c r="B66" s="256"/>
      <c r="C66" s="256"/>
      <c r="D66" s="256"/>
    </row>
    <row r="67" spans="1:4" ht="16.5">
      <c r="A67" s="257"/>
      <c r="B67" s="257"/>
      <c r="C67" s="256"/>
      <c r="D67" s="256"/>
    </row>
    <row r="68" spans="1:4" ht="15.75">
      <c r="A68" s="258"/>
      <c r="B68" s="258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ByG4Uf6AQNbkuusa0vkQjKgMWEE=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WYL0wGdgU9IlIvNTbMhgm12Rmj4=</DigestValue>
    </Reference>
  </SignedInfo>
  <SignatureValue>wmUJH7IZqsHx7AMjVn1zgyAGYXtaR9qwMyAkgXS5FtYCfo586MSbITTRr5HVjim1VurX/FXSFDUz
aeQQQytcbq49T3KosYC9bJNKrWBZ/YMqxnUAdScAPc+w0GjRIpb/U6pX9DH9C1XHW3por64L3EII
ygMpKQ+hJXLzaUOlIL4=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worksheets/sheet5.xml?ContentType=application/vnd.openxmlformats-officedocument.spreadsheetml.worksheet+xml">
        <DigestMethod Algorithm="http://www.w3.org/2000/09/xmldsig#sha1"/>
        <DigestValue>7JLyU4CQ44Zf8Lok4lQsMfAkiC0=</DigestValue>
      </Reference>
      <Reference URI="/xl/worksheets/sheet6.xml?ContentType=application/vnd.openxmlformats-officedocument.spreadsheetml.worksheet+xml">
        <DigestMethod Algorithm="http://www.w3.org/2000/09/xmldsig#sha1"/>
        <DigestValue>nr4OtDAbktJ2LTIqzZ+OqqCetKs=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UTVr14tAbqHNC2XAF4uYRD5fmsI=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4qfOlRuEypX4MxlNE5GqGYLdZ5o=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WqyjxJkUmaE5bCc1c1fwBvt1Y9I=</DigestValue>
      </Reference>
      <Reference URI="/xl/worksheets/sheet2.xml?ContentType=application/vnd.openxmlformats-officedocument.spreadsheetml.worksheet+xml">
        <DigestMethod Algorithm="http://www.w3.org/2000/09/xmldsig#sha1"/>
        <DigestValue>grBezc4F8Mj//ZrigJ+ZcNUVqIs=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cdoOGI+2GDV5MNxFsvySsVdlZYs=</DigestValue>
      </Reference>
      <Reference URI="/xl/drawings/drawing1.xml?ContentType=application/vnd.openxmlformats-officedocument.drawing+xml">
        <DigestMethod Algorithm="http://www.w3.org/2000/09/xmldsig#sha1"/>
        <DigestValue>nC9MfzTdEloD9z2RpltXElKEAIA=</DigestValue>
      </Reference>
      <Reference URI="/xl/workbook.xml?ContentType=application/vnd.openxmlformats-officedocument.spreadsheetml.sheet.main+xml">
        <DigestMethod Algorithm="http://www.w3.org/2000/09/xmldsig#sha1"/>
        <DigestValue>OykZddi1NpJkJWGTzHVHv1Xr88g=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5gUOaVZq0x4DddD0QkAFOWHIDeI=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2023-01-03T11:47:13Z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2023-01-03T11:47:13Z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d9X13BkctfVFTmcNMHePWFrWZBc=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ru43VUz+Yqc0cuCfXRJbY9c9ppg=</DigestValue>
    </Reference>
  </SignedInfo>
  <SignatureValue>AUf0kFpH7FM1sWYGNJYaAkXTNlgtK5tlGvYENqXiz3AhY3HpevIu2HnNZA0Z7OraSbD3l+IMoKwa
Hm95kBA5J8mFrgcvyYuNaCjICLhx2nK7bAuFD3pOv20Y+OvTjywvoHSGm+YhkoJsUgmwmeMHvwgR
S0OoHTfRLoSaVLBJvWM=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4qfOlRuEypX4MxlNE5GqGYLdZ5o=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nC9MfzTdEloD9z2RpltXElKEAIA=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UTVr14tAbqHNC2XAF4uYRD5fmsI=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WqyjxJkUmaE5bCc1c1fwBvt1Y9I=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OykZddi1NpJkJWGTzHVHv1Xr88g=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grBezc4F8Mj//ZrigJ+ZcNUVqIs=</DigestValue>
      </Reference>
      <Reference URI="/xl/worksheets/sheet3.xml?ContentType=application/vnd.openxmlformats-officedocument.spreadsheetml.worksheet+xml">
        <DigestMethod Algorithm="http://www.w3.org/2000/09/xmldsig#sha1"/>
        <DigestValue>cdoOGI+2GDV5MNxFsvySsVdlZYs=</DigestValue>
      </Reference>
      <Reference URI="/xl/worksheets/sheet4.xml?ContentType=application/vnd.openxmlformats-officedocument.spreadsheetml.worksheet+xml">
        <DigestMethod Algorithm="http://www.w3.org/2000/09/xmldsig#sha1"/>
        <DigestValue>5gUOaVZq0x4DddD0QkAFOWHIDeI=</DigestValue>
      </Reference>
      <Reference URI="/xl/worksheets/sheet5.xml?ContentType=application/vnd.openxmlformats-officedocument.spreadsheetml.worksheet+xml">
        <DigestMethod Algorithm="http://www.w3.org/2000/09/xmldsig#sha1"/>
        <DigestValue>7JLyU4CQ44Zf8Lok4lQsMfAkiC0=</DigestValue>
      </Reference>
      <Reference URI="/xl/worksheets/sheet6.xml?ContentType=application/vnd.openxmlformats-officedocument.spreadsheetml.worksheet+xml">
        <DigestMethod Algorithm="http://www.w3.org/2000/09/xmldsig#sha1"/>
        <DigestValue>nr4OtDAbktJ2LTIqzZ+OqqCetKs=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2023-01-04T11:26:36Z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2023-01-04T11:26:36Z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Nickel</cp:lastModifiedBy>
  <cp:lastPrinted>2022-12-08T04:02:28Z</cp:lastPrinted>
  <dcterms:created xsi:type="dcterms:W3CDTF">2014-09-25T08:23:57Z</dcterms:created>
  <dcterms:modified xsi:type="dcterms:W3CDTF">2023-01-03T11:47:00Z</dcterms:modified>
</cp:coreProperties>
</file>