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FF - QUY DAU TU TRAI PHIEU LINH HOAT TECHCOM - 11561238 - BIDB599999\BÁO CÁO KÝ SỐ\BÁO CÁO NGÀY - TUẦN\NAV TUAN\"/>
    </mc:Choice>
  </mc:AlternateContent>
  <bookViews>
    <workbookView xWindow="0" yWindow="0" windowWidth="24000" windowHeight="96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D19" i="27" l="1"/>
  <c r="D18" i="27"/>
  <c r="E30" i="27" l="1"/>
  <c r="E37" i="27" s="1"/>
  <c r="E39" i="27" s="1"/>
  <c r="F25" i="27" l="1"/>
  <c r="E25" i="27"/>
  <c r="E31" i="27" l="1"/>
  <c r="E45" i="27" s="1"/>
  <c r="D20" i="27" l="1"/>
  <c r="D21" i="27" s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<sst xmlns="http://schemas.openxmlformats.org/spreadsheetml/2006/main" count="1388" uniqueCount="597">
  <si>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</si>
  <si>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</si>
  <si>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</si>
  <si>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</si>
  <si>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</si>
  <si>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</si>
  <si>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</si>
  <si>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</si>
  <si>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</si>
  <si>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</si>
  <si>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</si>
  <si>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</si>
  <si>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</si>
  <si>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</si>
  <si>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</si>
  <si>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</si>
  <si>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</si>
  <si>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</si>
  <si>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</si>
  <si>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</si>
  <si>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</si>
  <si>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</si>
  <si>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</si>
  <si>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</si>
  <si>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</si>
  <si>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</si>
  <si>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</si>
  <si>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</si>
  <si>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</si>
  <si>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</si>
  <si>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</si>
  <si>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</si>
  <si>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</si>
  <si>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</si>
  <si>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</si>
  <si>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</si>
  <si>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</si>
  <si>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</si>
  <si>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</si>
  <si>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</si>
  <si>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</si>
  <si>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</si>
  <si>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</si>
  <si>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</si>
  <si>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</si>
  <si>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</si>
  <si>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</si>
  <si>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</si>
  <si>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</si>
  <si>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</si>
  <si>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</si>
  <si>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</si>
  <si>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</si>
  <si>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</si>
  <si>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</si>
  <si>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</si>
  <si>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</si>
  <si>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</si>
  <si>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</si>
  <si>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</si>
  <si>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</si>
  <si>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</si>
  <si>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</si>
  <si>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</si>
  <si>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</si>
  <si>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</si>
  <si>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</si>
  <si>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</si>
  <si>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</si>
  <si>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</si>
  <si>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</si>
  <si>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</si>
  <si>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</si>
  <si>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</si>
  <si>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</si>
  <si>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</si>
  <si>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</si>
  <si>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</si>
  <si>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</si>
  <si>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</si>
  <si>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</si>
  <si>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</si>
  <si>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</si>
  <si>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</si>
  <si>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</si>
  <si>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</si>
  <si>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</si>
  <si>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</si>
  <si>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</si>
  <si>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</si>
  <si>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</si>
  <si>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</si>
  <si>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</si>
  <si>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</si>
  <si>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</si>
  <si>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</si>
  <si>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</si>
  <si>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</si>
  <si>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</si>
  <si>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</si>
  <si>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</si>
  <si>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</si>
  <si>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</si>
  <si>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</si>
  <si>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</si>
  <si>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</si>
  <si>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</si>
  <si>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</si>
  <si>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</si>
  <si>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</si>
  <si>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</si>
  <si>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</si>
  <si>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</si>
  <si>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</si>
  <si>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</si>
  <si>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</si>
  <si>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</si>
  <si>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</si>
  <si>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</si>
  <si>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</si>
  <si>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</si>
  <si>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</si>
  <si>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</si>
  <si>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</si>
  <si>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</si>
  <si>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</si>
  <si>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</si>
  <si>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</si>
  <si>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</si>
  <si>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</si>
  <si>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</si>
  <si>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</si>
  <si>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</si>
  <si>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</si>
  <si>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</si>
  <si>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</si>
  <si>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</si>
  <si>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</si>
  <si>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</si>
  <si>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</si>
  <si>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</si>
  <si>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</si>
  <si>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</si>
  <si>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</si>
  <si>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</si>
  <si>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</si>
  <si>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</si>
  <si>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</si>
  <si>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</si>
  <si>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</si>
  <si>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</si>
  <si>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</si>
  <si>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</si>
  <si>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</si>
  <si>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</si>
  <si>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</si>
  <si>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</si>
  <si>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</si>
  <si>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</si>
  <si>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</si>
  <si>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</si>
  <si>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</si>
  <si>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</si>
  <si>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</si>
  <si>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</si>
  <si>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</si>
  <si>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</si>
  <si>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</si>
  <si>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</si>
  <si>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</si>
  <si>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</si>
  <si>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</si>
  <si>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</si>
  <si>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</si>
  <si>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</si>
  <si>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</si>
  <si>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</si>
  <si>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</si>
  <si>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</si>
  <si>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</si>
  <si>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</si>
  <si>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</si>
  <si>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</si>
  <si>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</si>
  <si>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</si>
  <si>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</si>
  <si>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</si>
  <si>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</si>
  <si>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</si>
  <si>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</si>
  <si>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</si>
  <si>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</si>
  <si>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</si>
  <si>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</si>
  <si>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</si>
  <si>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</si>
  <si>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</si>
  <si>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</si>
  <si>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</si>
  <si>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</si>
  <si>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</si>
  <si>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</si>
  <si>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</si>
  <si>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</si>
  <si>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</si>
  <si>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</si>
  <si>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</si>
  <si>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</si>
  <si>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</si>
  <si>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</si>
  <si>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</si>
  <si>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</si>
  <si>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</si>
  <si>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</si>
  <si>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</si>
  <si>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</si>
  <si>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</si>
  <si>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</si>
  <si>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</si>
  <si>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</si>
  <si>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</si>
  <si>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</si>
  <si>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</si>
  <si>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</si>
  <si>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</si>
  <si>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</si>
  <si>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</si>
  <si>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</si>
  <si>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</si>
  <si>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</si>
  <si>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</si>
  <si>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</si>
  <si>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</si>
  <si>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</si>
  <si>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</si>
  <si>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</si>
  <si>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</si>
  <si>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</si>
  <si>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</si>
  <si>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</si>
  <si>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</si>
  <si>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</si>
  <si>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</si>
  <si>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</si>
  <si>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</si>
  <si>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</si>
  <si>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</si>
  <si>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</si>
  <si>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</si>
  <si>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</si>
  <si>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</si>
  <si>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</si>
  <si>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</si>
  <si>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</si>
  <si>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</si>
  <si>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</si>
  <si>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</si>
  <si>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</si>
  <si>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</si>
  <si>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</si>
  <si>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</si>
  <si>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</si>
  <si>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</si>
  <si>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</si>
  <si>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</si>
  <si>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</si>
  <si>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</si>
  <si>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</si>
  <si>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</si>
  <si>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</si>
  <si>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</si>
  <si>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</si>
  <si>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</si>
  <si>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</si>
  <si>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</si>
  <si>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</si>
  <si>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</si>
  <si>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</si>
  <si>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</si>
  <si>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</si>
  <si>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</si>
  <si>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</si>
  <si>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</si>
  <si>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</si>
  <si>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</si>
  <si>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</si>
  <si>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</si>
  <si>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</si>
  <si>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</si>
  <si>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</si>
  <si>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</si>
  <si>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</si>
  <si>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</si>
  <si>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</si>
  <si>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</si>
  <si>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</si>
  <si>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</si>
  <si>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</si>
  <si>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</si>
  <si>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</si>
  <si>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</si>
  <si>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</si>
  <si>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</si>
  <si>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</si>
  <si>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</si>
  <si>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</si>
  <si>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</si>
  <si>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</si>
  <si>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</si>
  <si>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</si>
  <si>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</si>
  <si>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</si>
  <si>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</si>
  <si>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</si>
  <si>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</si>
  <si>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</si>
  <si>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</si>
  <si>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</si>
  <si>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</si>
  <si>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</si>
  <si>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</si>
  <si>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</si>
  <si>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</si>
  <si>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</si>
  <si>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</si>
  <si>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</si>
  <si>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</si>
  <si>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</si>
  <si>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</si>
  <si>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</si>
  <si>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</si>
  <si>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</si>
  <si>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</si>
  <si>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</si>
  <si>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</si>
  <si>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</si>
  <si>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</si>
  <si>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</si>
  <si>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</si>
  <si>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</si>
  <si>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</si>
  <si>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</si>
  <si>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</si>
  <si>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</si>
  <si>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</si>
  <si>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</si>
  <si>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</si>
  <si>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</si>
  <si>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</si>
  <si>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</si>
  <si>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</si>
  <si>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</si>
  <si>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</si>
  <si>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</si>
  <si>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</si>
  <si>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</si>
  <si>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</si>
  <si>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</si>
  <si>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</si>
  <si>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</si>
  <si>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</si>
  <si>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</si>
  <si>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</si>
  <si>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</si>
  <si>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</si>
  <si>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</si>
  <si>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</si>
  <si>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</si>
  <si>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</si>
  <si>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</si>
  <si>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</si>
  <si>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</si>
  <si>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</si>
  <si>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</si>
  <si>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</si>
  <si>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</si>
  <si>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</si>
  <si>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</si>
  <si>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</si>
  <si>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</si>
  <si>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</si>
  <si>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</si>
  <si>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</si>
  <si>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</si>
  <si>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</si>
  <si>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</si>
  <si>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</si>
  <si>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</si>
  <si>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</si>
  <si>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</si>
  <si>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</si>
  <si>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</si>
  <si>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</si>
  <si>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</si>
  <si>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</si>
  <si>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</si>
  <si>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</si>
  <si>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</si>
  <si>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</si>
  <si>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</si>
  <si>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</si>
  <si>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</si>
  <si>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</si>
  <si>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</si>
  <si>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</si>
  <si>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</si>
  <si>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</si>
  <si>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</si>
  <si>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</si>
  <si>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</si>
  <si>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</si>
  <si>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</si>
  <si>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</si>
  <si>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</si>
  <si>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</si>
  <si>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</si>
  <si>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</si>
  <si>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</si>
  <si>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</si>
  <si>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</si>
  <si>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</si>
  <si>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</si>
  <si>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</si>
  <si>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</si>
  <si>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</si>
  <si>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</si>
  <si>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</si>
  <si>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</si>
  <si>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</si>
  <si>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</si>
  <si>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</si>
  <si>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</si>
  <si>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</si>
  <si>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</si>
  <si>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</si>
  <si>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</si>
  <si>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</si>
  <si>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</si>
  <si>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</si>
  <si>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</si>
  <si>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</si>
  <si>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</si>
  <si>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</si>
  <si>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</si>
  <si>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</si>
  <si>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</si>
  <si>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</si>
  <si>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</si>
  <si>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</si>
  <si>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</si>
  <si>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</si>
  <si>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</si>
  <si>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</si>
  <si>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</si>
  <si>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</si>
  <si>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</si>
  <si>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</si>
  <si>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</si>
  <si>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</si>
  <si>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</si>
  <si>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</si>
  <si>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</si>
  <si>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</si>
  <si>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</si>
  <si>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</si>
  <si>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</si>
  <si>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</si>
  <si>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</si>
  <si>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</si>
  <si>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</si>
  <si>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</si>
  <si>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</si>
  <si>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</si>
  <si>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</si>
  <si>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</si>
  <si>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</si>
  <si>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</si>
  <si>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</si>
  <si>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</si>
  <si>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</si>
  <si>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</si>
  <si>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</si>
  <si>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</si>
  <si>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</si>
  <si>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</si>
  <si>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</si>
  <si>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</si>
  <si>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</si>
  <si>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</si>
  <si>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</si>
  <si>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</si>
  <si>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</si>
  <si>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</si>
  <si>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</si>
  <si>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</si>
  <si>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</si>
  <si>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</si>
  <si>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</si>
  <si>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</si>
  <si>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</si>
  <si>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</si>
  <si>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</si>
  <si>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</si>
  <si>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</si>
  <si>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</si>
  <si>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</si>
  <si>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</si>
  <si>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</si>
  <si>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</si>
  <si>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</si>
  <si>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</si>
  <si>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</si>
  <si>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</si>
  <si>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</si>
  <si>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</si>
  <si>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</si>
  <si>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</si>
  <si>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</si>
  <si>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</si>
  <si>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</si>
  <si>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</si>
  <si>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</si>
  <si>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</si>
  <si>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</si>
  <si>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</si>
  <si>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</si>
  <si>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</si>
  <si>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</si>
  <si>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</si>
  <si>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</si>
  <si>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</si>
  <si>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</si>
  <si>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</si>
  <si>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</si>
  <si>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</si>
  <si>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</si>
  <si>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</si>
  <si>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</si>
  <si>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</si>
  <si>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</si>
  <si>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</si>
  <si>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</si>
  <si>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</si>
  <si>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</si>
  <si>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</si>
  <si>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</si>
  <si>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</si>
  <si>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</si>
  <si>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</si>
  <si>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</si>
  <si>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</si>
  <si>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</si>
  <si>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</si>
  <si>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</si>
  <si>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</si>
  <si>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</si>
  <si>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</si>
  <si>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</si>
  <si>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</si>
  <si>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</si>
  <si>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</si>
  <si>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</si>
  <si>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</si>
  <si>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</si>
  <si>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</si>
  <si>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</si>
  <si>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</si>
  <si>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</si>
  <si>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</si>
  <si>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</si>
  <si>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</si>
  <si>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</si>
  <si>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Quỹ đầu tư Trái Phiếu linh hoạt Techcom</t>
  </si>
  <si>
    <t>Techcom Flexi Bond Fund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</si>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</sst>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5" formatCode="#,##0\ &quot;₫&quot;;\-#,##0\ &quot;₫&quot;"/>
    <numFmt numFmtId="6" formatCode="#,##0\ &quot;₫&quot;;[Red]\-#,##0\ &quot;₫&quot;"/>
    <numFmt numFmtId="42" formatCode="_-* #,##0\ &quot;₫&quot;_-;\-* #,##0\ &quot;₫&quot;_-;_-* &quot;-&quot;\ &quot;₫&quot;_-;_-@_-"/>
    <numFmt numFmtId="41" formatCode="_-* #,##0_-;\-* #,##0_-;_-* &quot;-&quot;_-;_-@_-"/>
    <numFmt numFmtId="44" formatCode="_-* #,##0.00\ &quot;₫&quot;_-;\-* #,##0.00\ &quot;₫&quot;_-;_-* &quot;-&quot;??\ &quot;₫&quot;_-;_-@_-"/>
    <numFmt numFmtId="43" formatCode="_-* #,##0.00_-;\-* #,##0.00_-;_-* &quot;-&quot;??_-;_-@_-"/>
    <numFmt numFmtId="164" formatCode="_-* #,##0.00\ _₫_-;\-* #,##0.00\ _₫_-;_-* &quot;-&quot;??\ _₫_-;_-@_-"/>
    <numFmt numFmtId="165" formatCode="_(* #,##0_);_(* \(#,##0\);_(* &quot;-&quot;_);_(@_)"/>
    <numFmt numFmtId="166" formatCode="_(* #,##0.00_);_(* \(#,##0.00\);_(* &quot;-&quot;??_);_(@_)"/>
    <numFmt numFmtId="167" formatCode="_(* #,##0_);_(* \(#,##0\);_(* &quot;-&quot;??_);_(@_)"/>
    <numFmt numFmtId="168" formatCode="[$-409]d\-mmm\-yy;@"/>
    <numFmt numFmtId="169" formatCode="[$-409]d\-mmm\-yyyy;@"/>
    <numFmt numFmtId="170" formatCode="#,##0,_);[Red]\(#,##0,\)"/>
    <numFmt numFmtId="171" formatCode="&quot;$&quot;#,##0.00"/>
    <numFmt numFmtId="172" formatCode="_([$€-2]* #,##0.00_);_([$€-2]* \(#,##0.00\);_([$€-2]* &quot;-&quot;??_)"/>
    <numFmt numFmtId="173" formatCode="[$-409]dd\ mmmm\ yyyy;@"/>
    <numFmt numFmtId="174" formatCode="_-* #,##0_-;\-* #,##0_-;_-* &quot;-&quot;??_-;_-@_-"/>
    <numFmt numFmtId="175" formatCode="#,##0_ ;[Red]\-#,##0\ "/>
    <numFmt numFmtId="176" formatCode="[$-1010000]d/m/yyyy;@"/>
    <numFmt numFmtId="177" formatCode="[$-409]mmmm\ d\,\ yyyy;@"/>
    <numFmt numFmtId="178" formatCode="dd/mm/yyyy;@"/>
    <numFmt numFmtId="179" formatCode="&quot;\&quot;#,##0;[Red]&quot;\&quot;&quot;\&quot;\-#,##0"/>
    <numFmt numFmtId="180" formatCode="&quot;\&quot;#,##0.00;[Red]&quot;\&quot;\-#,##0.00"/>
    <numFmt numFmtId="181" formatCode="0.0"/>
    <numFmt numFmtId="182" formatCode="&quot;\&quot;#,##0;[Red]&quot;\&quot;\-#,##0"/>
    <numFmt numFmtId="183" formatCode="#,##0;[Red]&quot;-&quot;#,##0"/>
    <numFmt numFmtId="184" formatCode="0.000"/>
    <numFmt numFmtId="185" formatCode="#,##0.00;[Red]&quot;-&quot;#,##0.00"/>
    <numFmt numFmtId="186" formatCode="mmm"/>
    <numFmt numFmtId="187" formatCode="0.0%"/>
    <numFmt numFmtId="188" formatCode="#,##0;\(#,##0\)"/>
    <numFmt numFmtId="189" formatCode="_(* #.##0_);_(* \(#.##0\);_(* &quot;-&quot;_);_(@_)"/>
    <numFmt numFmtId="190" formatCode="_ &quot;R&quot;\ * #,##0_ ;_ &quot;R&quot;\ * \-#,##0_ ;_ &quot;R&quot;\ * &quot;-&quot;_ ;_ @_ "/>
    <numFmt numFmtId="191" formatCode="0.000%"/>
    <numFmt numFmtId="192" formatCode="\$#&quot;,&quot;##0\ ;\(\$#&quot;,&quot;##0\)"/>
    <numFmt numFmtId="193" formatCode="\t0.00%"/>
    <numFmt numFmtId="194" formatCode="_-* #,##0\ _D_M_-;\-* #,##0\ _D_M_-;_-* &quot;-&quot;\ _D_M_-;_-@_-"/>
    <numFmt numFmtId="195" formatCode="_-* #,##0.00\ _D_M_-;\-* #,##0.00\ _D_M_-;_-* &quot;-&quot;??\ _D_M_-;_-@_-"/>
    <numFmt numFmtId="196" formatCode="\t#\ ??/??"/>
    <numFmt numFmtId="197" formatCode="_-[$€-2]* #,##0.00_-;\-[$€-2]* #,##0.00_-;_-[$€-2]* &quot;-&quot;??_-"/>
    <numFmt numFmtId="198" formatCode="#,##0\ "/>
    <numFmt numFmtId="199" formatCode="#."/>
    <numFmt numFmtId="200" formatCode="#,###"/>
    <numFmt numFmtId="201" formatCode="_-&quot;₫&quot;* #,##0_-;\-&quot;₫&quot;* #,##0_-;_-&quot;₫&quot;* &quot;-&quot;_-;_-@_-"/>
    <numFmt numFmtId="202" formatCode="_-&quot;₫&quot;* #,##0.00_-;\-&quot;₫&quot;* #,##0.00_-;_-&quot;₫&quot;* &quot;-&quot;??_-;_-@_-"/>
    <numFmt numFmtId="203" formatCode="#,##0\ &quot;F&quot;;[Red]\-#,##0\ &quot;F&quot;"/>
    <numFmt numFmtId="204" formatCode="#,##0.000;[Red]#,##0.000"/>
    <numFmt numFmtId="205" formatCode="0.00_)"/>
    <numFmt numFmtId="206" formatCode="#,##0.0;[Red]#,##0.0"/>
    <numFmt numFmtId="207" formatCode="0%_);\(0%\)"/>
    <numFmt numFmtId="208" formatCode="d"/>
    <numFmt numFmtId="209" formatCode="#"/>
    <numFmt numFmtId="210" formatCode="&quot;¡Ì&quot;#,##0;[Red]\-&quot;¡Ì&quot;#,##0"/>
    <numFmt numFmtId="211" formatCode="#,##0.00\ &quot;F&quot;;[Red]\-#,##0.00\ &quot;F&quot;"/>
    <numFmt numFmtId="212" formatCode="_-* #,##0\ &quot;F&quot;_-;\-* #,##0\ &quot;F&quot;_-;_-* &quot;-&quot;\ &quot;F&quot;_-;_-@_-"/>
    <numFmt numFmtId="213" formatCode="#,##0.00\ &quot;F&quot;;\-#,##0.00\ &quot;F&quot;"/>
    <numFmt numFmtId="214" formatCode="_-* #,##0\ &quot;DM&quot;_-;\-* #,##0\ &quot;DM&quot;_-;_-* &quot;-&quot;\ &quot;DM&quot;_-;_-@_-"/>
    <numFmt numFmtId="215" formatCode="_-* #,##0.00\ &quot;DM&quot;_-;\-* #,##0.00\ &quot;DM&quot;_-;_-* &quot;-&quot;??\ &quot;DM&quot;_-;_-@_-"/>
    <numFmt numFmtId="216" formatCode="_ * #,##0.00_ ;_ * \-#,##0.00_ ;_ * &quot;-&quot;??_ ;_ @_ "/>
    <numFmt numFmtId="217" formatCode="_ * #,##0_ ;_ * \-#,##0_ ;_ * &quot;-&quot;_ ;_ @_ "/>
    <numFmt numFmtId="218" formatCode="#,##0\ &quot;₫&quot;_);[Red]\(#,##0\ &quot;₫&quot;\)"/>
    <numFmt numFmtId="219" formatCode="_-* #,##0.0000_-;\-* #,##0.0000_-;_-* &quot;-&quot;??_-;_-@_-"/>
  </numFmts>
  <fonts count="173">
    <font>
      <sz val="11"/>
      <color theme="1"/>
      <name val="Arial"/>
      <family val="2"/>
      <scheme val="minor"/>
    </font>
    <font>
      <sz val="11"/>
      <color theme="1"/>
      <name val="Arial"/>
      <family val="2"/>
      <charset val="1"/>
      <scheme val="minor"/>
    </font>
    <font>
      <sz val="11"/>
      <color theme="1"/>
      <name val="Arial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Arial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Arial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Times New Roman"/>
      <family val="2"/>
      <charset val="163"/>
      <scheme val="major"/>
    </font>
    <font>
      <b/>
      <sz val="15"/>
      <color theme="3"/>
      <name val="Arial"/>
      <family val="2"/>
      <charset val="163"/>
      <scheme val="minor"/>
    </font>
    <font>
      <b/>
      <sz val="13"/>
      <color theme="3"/>
      <name val="Arial"/>
      <family val="2"/>
      <charset val="163"/>
      <scheme val="minor"/>
    </font>
    <font>
      <b/>
      <sz val="11"/>
      <color theme="3"/>
      <name val="Arial"/>
      <family val="2"/>
      <charset val="163"/>
      <scheme val="minor"/>
    </font>
    <font>
      <sz val="11"/>
      <color rgb="FF006100"/>
      <name val="Arial"/>
      <family val="2"/>
      <charset val="163"/>
      <scheme val="minor"/>
    </font>
    <font>
      <sz val="11"/>
      <color rgb="FF9C0006"/>
      <name val="Arial"/>
      <family val="2"/>
      <charset val="163"/>
      <scheme val="minor"/>
    </font>
    <font>
      <sz val="11"/>
      <color rgb="FF9C6500"/>
      <name val="Arial"/>
      <family val="2"/>
      <charset val="163"/>
      <scheme val="minor"/>
    </font>
    <font>
      <sz val="11"/>
      <color rgb="FF3F3F76"/>
      <name val="Arial"/>
      <family val="2"/>
      <charset val="163"/>
      <scheme val="minor"/>
    </font>
    <font>
      <b/>
      <sz val="11"/>
      <color rgb="FF3F3F3F"/>
      <name val="Arial"/>
      <family val="2"/>
      <charset val="163"/>
      <scheme val="minor"/>
    </font>
    <font>
      <b/>
      <sz val="11"/>
      <color rgb="FFFA7D00"/>
      <name val="Arial"/>
      <family val="2"/>
      <charset val="163"/>
      <scheme val="minor"/>
    </font>
    <font>
      <sz val="11"/>
      <color rgb="FFFA7D00"/>
      <name val="Arial"/>
      <family val="2"/>
      <charset val="163"/>
      <scheme val="minor"/>
    </font>
    <font>
      <b/>
      <sz val="11"/>
      <color theme="0"/>
      <name val="Arial"/>
      <family val="2"/>
      <charset val="163"/>
      <scheme val="minor"/>
    </font>
    <font>
      <sz val="11"/>
      <color rgb="FFFF0000"/>
      <name val="Arial"/>
      <family val="2"/>
      <charset val="163"/>
      <scheme val="minor"/>
    </font>
    <font>
      <i/>
      <sz val="11"/>
      <color rgb="FF7F7F7F"/>
      <name val="Arial"/>
      <family val="2"/>
      <charset val="163"/>
      <scheme val="minor"/>
    </font>
    <font>
      <b/>
      <sz val="11"/>
      <color theme="1"/>
      <name val="Arial"/>
      <family val="2"/>
      <charset val="163"/>
      <scheme val="minor"/>
    </font>
    <font>
      <sz val="11"/>
      <color theme="0"/>
      <name val="Arial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8.25"/>
      <name val="Microsoft Sans Serif"/>
      <family val="2"/>
    </font>
    <font>
      <sz val="18"/>
      <color theme="3"/>
      <name val="Times New Roman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6500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i/>
      <sz val="11"/>
      <color rgb="FF7F7F7F"/>
      <name val="Arial"/>
      <family val="2"/>
      <scheme val="minor"/>
    </font>
    <font>
      <sz val="11"/>
      <color theme="0"/>
      <name val="Arial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Times New Roman"/>
      <family val="2"/>
      <charset val="1"/>
      <scheme val="major"/>
    </font>
    <font>
      <b/>
      <sz val="15"/>
      <color theme="3"/>
      <name val="Arial"/>
      <family val="2"/>
      <charset val="1"/>
      <scheme val="minor"/>
    </font>
    <font>
      <b/>
      <sz val="13"/>
      <color theme="3"/>
      <name val="Arial"/>
      <family val="2"/>
      <charset val="1"/>
      <scheme val="minor"/>
    </font>
    <font>
      <b/>
      <sz val="11"/>
      <color theme="3"/>
      <name val="Arial"/>
      <family val="2"/>
      <charset val="1"/>
      <scheme val="minor"/>
    </font>
    <font>
      <sz val="11"/>
      <color rgb="FF006100"/>
      <name val="Arial"/>
      <family val="2"/>
      <charset val="1"/>
      <scheme val="minor"/>
    </font>
    <font>
      <sz val="11"/>
      <color rgb="FF9C0006"/>
      <name val="Arial"/>
      <family val="2"/>
      <charset val="1"/>
      <scheme val="minor"/>
    </font>
    <font>
      <sz val="11"/>
      <color rgb="FF9C6500"/>
      <name val="Arial"/>
      <family val="2"/>
      <charset val="1"/>
      <scheme val="minor"/>
    </font>
    <font>
      <sz val="11"/>
      <color rgb="FF3F3F76"/>
      <name val="Arial"/>
      <family val="2"/>
      <charset val="1"/>
      <scheme val="minor"/>
    </font>
    <font>
      <b/>
      <sz val="11"/>
      <color rgb="FF3F3F3F"/>
      <name val="Arial"/>
      <family val="2"/>
      <charset val="1"/>
      <scheme val="minor"/>
    </font>
    <font>
      <b/>
      <sz val="11"/>
      <color rgb="FFFA7D00"/>
      <name val="Arial"/>
      <family val="2"/>
      <charset val="1"/>
      <scheme val="minor"/>
    </font>
    <font>
      <sz val="11"/>
      <color rgb="FFFA7D00"/>
      <name val="Arial"/>
      <family val="2"/>
      <charset val="1"/>
      <scheme val="minor"/>
    </font>
    <font>
      <b/>
      <sz val="11"/>
      <color theme="0"/>
      <name val="Arial"/>
      <family val="2"/>
      <charset val="1"/>
      <scheme val="minor"/>
    </font>
    <font>
      <sz val="11"/>
      <color rgb="FFFF0000"/>
      <name val="Arial"/>
      <family val="2"/>
      <charset val="1"/>
      <scheme val="minor"/>
    </font>
    <font>
      <i/>
      <sz val="11"/>
      <color rgb="FF7F7F7F"/>
      <name val="Arial"/>
      <family val="2"/>
      <charset val="1"/>
      <scheme val="minor"/>
    </font>
    <font>
      <b/>
      <sz val="11"/>
      <color theme="1"/>
      <name val="Arial"/>
      <family val="2"/>
      <charset val="1"/>
      <scheme val="minor"/>
    </font>
    <font>
      <sz val="11"/>
      <color theme="0"/>
      <name val="Arial"/>
      <family val="2"/>
      <charset val="1"/>
      <scheme val="minor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693">
    <xf numFmtId="0" fontId="0" fillId="0" borderId="0"/>
    <xf numFmtId="0" fontId="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170" fontId="9" fillId="0" borderId="0" applyBorder="0"/>
    <xf numFmtId="173" fontId="27" fillId="2" borderId="0" applyNumberFormat="0" applyBorder="0" applyAlignment="0" applyProtection="0"/>
    <xf numFmtId="173" fontId="27" fillId="3" borderId="0" applyNumberFormat="0" applyBorder="0" applyAlignment="0" applyProtection="0"/>
    <xf numFmtId="173" fontId="27" fillId="4" borderId="0" applyNumberFormat="0" applyBorder="0" applyAlignment="0" applyProtection="0"/>
    <xf numFmtId="173" fontId="27" fillId="5" borderId="0" applyNumberFormat="0" applyBorder="0" applyAlignment="0" applyProtection="0"/>
    <xf numFmtId="173" fontId="27" fillId="6" borderId="0" applyNumberFormat="0" applyBorder="0" applyAlignment="0" applyProtection="0"/>
    <xf numFmtId="173" fontId="27" fillId="7" borderId="0" applyNumberFormat="0" applyBorder="0" applyAlignment="0" applyProtection="0"/>
    <xf numFmtId="173" fontId="27" fillId="8" borderId="0" applyNumberFormat="0" applyBorder="0" applyAlignment="0" applyProtection="0"/>
    <xf numFmtId="173" fontId="27" fillId="9" borderId="0" applyNumberFormat="0" applyBorder="0" applyAlignment="0" applyProtection="0"/>
    <xf numFmtId="173" fontId="27" fillId="10" borderId="0" applyNumberFormat="0" applyBorder="0" applyAlignment="0" applyProtection="0"/>
    <xf numFmtId="173" fontId="27" fillId="5" borderId="0" applyNumberFormat="0" applyBorder="0" applyAlignment="0" applyProtection="0"/>
    <xf numFmtId="173" fontId="27" fillId="8" borderId="0" applyNumberFormat="0" applyBorder="0" applyAlignment="0" applyProtection="0"/>
    <xf numFmtId="173" fontId="27" fillId="11" borderId="0" applyNumberFormat="0" applyBorder="0" applyAlignment="0" applyProtection="0"/>
    <xf numFmtId="173" fontId="28" fillId="12" borderId="0" applyNumberFormat="0" applyBorder="0" applyAlignment="0" applyProtection="0"/>
    <xf numFmtId="173" fontId="28" fillId="9" borderId="0" applyNumberFormat="0" applyBorder="0" applyAlignment="0" applyProtection="0"/>
    <xf numFmtId="173" fontId="28" fillId="10" borderId="0" applyNumberFormat="0" applyBorder="0" applyAlignment="0" applyProtection="0"/>
    <xf numFmtId="173" fontId="28" fillId="13" borderId="0" applyNumberFormat="0" applyBorder="0" applyAlignment="0" applyProtection="0"/>
    <xf numFmtId="173" fontId="28" fillId="14" borderId="0" applyNumberFormat="0" applyBorder="0" applyAlignment="0" applyProtection="0"/>
    <xf numFmtId="173" fontId="28" fillId="15" borderId="0" applyNumberFormat="0" applyBorder="0" applyAlignment="0" applyProtection="0"/>
    <xf numFmtId="173" fontId="28" fillId="16" borderId="0" applyNumberFormat="0" applyBorder="0" applyAlignment="0" applyProtection="0"/>
    <xf numFmtId="173" fontId="28" fillId="17" borderId="0" applyNumberFormat="0" applyBorder="0" applyAlignment="0" applyProtection="0"/>
    <xf numFmtId="173" fontId="28" fillId="18" borderId="0" applyNumberFormat="0" applyBorder="0" applyAlignment="0" applyProtection="0"/>
    <xf numFmtId="173" fontId="28" fillId="13" borderId="0" applyNumberFormat="0" applyBorder="0" applyAlignment="0" applyProtection="0"/>
    <xf numFmtId="173" fontId="28" fillId="14" borderId="0" applyNumberFormat="0" applyBorder="0" applyAlignment="0" applyProtection="0"/>
    <xf numFmtId="173" fontId="28" fillId="19" borderId="0" applyNumberFormat="0" applyBorder="0" applyAlignment="0" applyProtection="0"/>
    <xf numFmtId="173" fontId="29" fillId="3" borderId="0" applyNumberFormat="0" applyBorder="0" applyAlignment="0" applyProtection="0"/>
    <xf numFmtId="170" fontId="9" fillId="0" borderId="0" applyFill="0"/>
    <xf numFmtId="171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0" fontId="9" fillId="0" borderId="1" applyFill="0" applyBorder="0"/>
    <xf numFmtId="165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0" fontId="9" fillId="0" borderId="2" applyFill="0" applyBorder="0"/>
    <xf numFmtId="170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0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0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3" fontId="30" fillId="20" borderId="3" applyNumberFormat="0" applyAlignment="0" applyProtection="0"/>
    <xf numFmtId="173" fontId="31" fillId="21" borderId="4" applyNumberFormat="0" applyAlignment="0" applyProtection="0"/>
    <xf numFmtId="166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32" fillId="0" borderId="0" applyNumberFormat="0" applyFill="0" applyBorder="0" applyAlignment="0" applyProtection="0"/>
    <xf numFmtId="173" fontId="33" fillId="4" borderId="0" applyNumberFormat="0" applyBorder="0" applyAlignment="0" applyProtection="0"/>
    <xf numFmtId="173" fontId="34" fillId="0" borderId="5" applyNumberFormat="0" applyFill="0" applyAlignment="0" applyProtection="0"/>
    <xf numFmtId="173" fontId="35" fillId="0" borderId="6" applyNumberFormat="0" applyFill="0" applyAlignment="0" applyProtection="0"/>
    <xf numFmtId="173" fontId="36" fillId="0" borderId="7" applyNumberFormat="0" applyFill="0" applyAlignment="0" applyProtection="0"/>
    <xf numFmtId="173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3" fontId="37" fillId="7" borderId="3" applyNumberFormat="0" applyAlignment="0" applyProtection="0"/>
    <xf numFmtId="0" fontId="18" fillId="0" borderId="0" applyNumberFormat="0" applyFont="0" applyBorder="0" applyAlignment="0"/>
    <xf numFmtId="173" fontId="38" fillId="0" borderId="8" applyNumberFormat="0" applyFill="0" applyAlignment="0" applyProtection="0"/>
    <xf numFmtId="173" fontId="39" fillId="22" borderId="0" applyNumberFormat="0" applyBorder="0" applyAlignment="0" applyProtection="0"/>
    <xf numFmtId="173" fontId="52" fillId="0" borderId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0" fontId="4" fillId="0" borderId="0"/>
    <xf numFmtId="173" fontId="50" fillId="0" borderId="0"/>
    <xf numFmtId="0" fontId="3" fillId="0" borderId="0"/>
    <xf numFmtId="0" fontId="3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3" fillId="0" borderId="0"/>
    <xf numFmtId="0" fontId="3" fillId="0" borderId="0"/>
    <xf numFmtId="0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0" fontId="3" fillId="0" borderId="0"/>
    <xf numFmtId="0" fontId="3" fillId="0" borderId="0"/>
    <xf numFmtId="173" fontId="14" fillId="0" borderId="0"/>
    <xf numFmtId="173" fontId="50" fillId="0" borderId="0"/>
    <xf numFmtId="0" fontId="3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3" fontId="14" fillId="23" borderId="9" applyNumberFormat="0" applyFont="0" applyAlignment="0" applyProtection="0"/>
    <xf numFmtId="170" fontId="18" fillId="0" borderId="0" applyBorder="0" applyAlignment="0"/>
    <xf numFmtId="0" fontId="20" fillId="0" borderId="0"/>
    <xf numFmtId="173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0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0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0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0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0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3" fontId="41" fillId="0" borderId="0" applyNumberFormat="0" applyFill="0" applyBorder="0" applyAlignment="0" applyProtection="0"/>
    <xf numFmtId="173" fontId="42" fillId="0" borderId="15" applyNumberFormat="0" applyFill="0" applyAlignment="0" applyProtection="0"/>
    <xf numFmtId="173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4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9" fillId="49" borderId="0" applyNumberFormat="0" applyBorder="0" applyAlignment="0" applyProtection="0"/>
    <xf numFmtId="0" fontId="109" fillId="53" borderId="0" applyNumberFormat="0" applyBorder="0" applyAlignment="0" applyProtection="0"/>
    <xf numFmtId="0" fontId="109" fillId="57" borderId="0" applyNumberFormat="0" applyBorder="0" applyAlignment="0" applyProtection="0"/>
    <xf numFmtId="0" fontId="109" fillId="61" borderId="0" applyNumberFormat="0" applyBorder="0" applyAlignment="0" applyProtection="0"/>
    <xf numFmtId="0" fontId="109" fillId="65" borderId="0" applyNumberFormat="0" applyBorder="0" applyAlignment="0" applyProtection="0"/>
    <xf numFmtId="0" fontId="109" fillId="69" borderId="0" applyNumberFormat="0" applyBorder="0" applyAlignment="0" applyProtection="0"/>
    <xf numFmtId="0" fontId="109" fillId="46" borderId="0" applyNumberFormat="0" applyBorder="0" applyAlignment="0" applyProtection="0"/>
    <xf numFmtId="0" fontId="109" fillId="50" borderId="0" applyNumberFormat="0" applyBorder="0" applyAlignment="0" applyProtection="0"/>
    <xf numFmtId="0" fontId="109" fillId="54" borderId="0" applyNumberFormat="0" applyBorder="0" applyAlignment="0" applyProtection="0"/>
    <xf numFmtId="0" fontId="109" fillId="58" borderId="0" applyNumberFormat="0" applyBorder="0" applyAlignment="0" applyProtection="0"/>
    <xf numFmtId="0" fontId="109" fillId="62" borderId="0" applyNumberFormat="0" applyBorder="0" applyAlignment="0" applyProtection="0"/>
    <xf numFmtId="0" fontId="109" fillId="66" borderId="0" applyNumberFormat="0" applyBorder="0" applyAlignment="0" applyProtection="0"/>
    <xf numFmtId="0" fontId="100" fillId="40" borderId="0" applyNumberFormat="0" applyBorder="0" applyAlignment="0" applyProtection="0"/>
    <xf numFmtId="0" fontId="104" fillId="43" borderId="54" applyNumberFormat="0" applyAlignment="0" applyProtection="0"/>
    <xf numFmtId="0" fontId="106" fillId="44" borderId="57" applyNumberFormat="0" applyAlignment="0" applyProtection="0"/>
    <xf numFmtId="0" fontId="108" fillId="0" borderId="0" applyNumberFormat="0" applyFill="0" applyBorder="0" applyAlignment="0" applyProtection="0"/>
    <xf numFmtId="0" fontId="99" fillId="39" borderId="0" applyNumberFormat="0" applyBorder="0" applyAlignment="0" applyProtection="0"/>
    <xf numFmtId="0" fontId="96" fillId="0" borderId="51" applyNumberFormat="0" applyFill="0" applyAlignment="0" applyProtection="0"/>
    <xf numFmtId="0" fontId="97" fillId="0" borderId="52" applyNumberFormat="0" applyFill="0" applyAlignment="0" applyProtection="0"/>
    <xf numFmtId="0" fontId="98" fillId="0" borderId="53" applyNumberFormat="0" applyFill="0" applyAlignment="0" applyProtection="0"/>
    <xf numFmtId="0" fontId="98" fillId="0" borderId="0" applyNumberFormat="0" applyFill="0" applyBorder="0" applyAlignment="0" applyProtection="0"/>
    <xf numFmtId="0" fontId="102" fillId="42" borderId="54" applyNumberFormat="0" applyAlignment="0" applyProtection="0"/>
    <xf numFmtId="0" fontId="105" fillId="0" borderId="56" applyNumberFormat="0" applyFill="0" applyAlignment="0" applyProtection="0"/>
    <xf numFmtId="0" fontId="101" fillId="41" borderId="0" applyNumberFormat="0" applyBorder="0" applyAlignment="0" applyProtection="0"/>
    <xf numFmtId="0" fontId="103" fillId="43" borderId="55" applyNumberFormat="0" applyAlignment="0" applyProtection="0"/>
    <xf numFmtId="0" fontId="95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7" fillId="0" borderId="0" applyNumberFormat="0" applyFill="0" applyBorder="0" applyAlignment="0" applyProtection="0"/>
    <xf numFmtId="164" fontId="48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48" fillId="0" borderId="0"/>
    <xf numFmtId="164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3" fillId="0" borderId="0"/>
    <xf numFmtId="0" fontId="111" fillId="0" borderId="0" applyFont="0" applyFill="0" applyBorder="0" applyAlignment="0" applyProtection="0"/>
    <xf numFmtId="179" fontId="3" fillId="0" borderId="0" applyFont="0" applyFill="0" applyBorder="0" applyAlignment="0" applyProtection="0"/>
    <xf numFmtId="40" fontId="112" fillId="0" borderId="0" applyFont="0" applyFill="0" applyBorder="0" applyAlignment="0" applyProtection="0"/>
    <xf numFmtId="38" fontId="112" fillId="0" borderId="0" applyFont="0" applyFill="0" applyBorder="0" applyAlignment="0" applyProtection="0"/>
    <xf numFmtId="41" fontId="113" fillId="0" borderId="0" applyFont="0" applyFill="0" applyBorder="0" applyAlignment="0" applyProtection="0"/>
    <xf numFmtId="9" fontId="114" fillId="0" borderId="0" applyFont="0" applyFill="0" applyBorder="0" applyAlignment="0" applyProtection="0"/>
    <xf numFmtId="6" fontId="115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8" fillId="0" borderId="0"/>
    <xf numFmtId="0" fontId="110" fillId="0" borderId="0"/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0" fontId="118" fillId="0" borderId="0" applyFont="0" applyFill="0" applyBorder="0" applyAlignment="0" applyProtection="0"/>
    <xf numFmtId="181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2" fontId="118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3" fontId="118" fillId="0" borderId="0" applyFont="0" applyFill="0" applyBorder="0" applyAlignment="0" applyProtection="0"/>
    <xf numFmtId="184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5" fontId="118" fillId="0" borderId="0" applyFont="0" applyFill="0" applyBorder="0" applyAlignment="0" applyProtection="0"/>
    <xf numFmtId="0" fontId="117" fillId="0" borderId="0"/>
    <xf numFmtId="0" fontId="119" fillId="0" borderId="0"/>
    <xf numFmtId="0" fontId="117" fillId="0" borderId="0"/>
    <xf numFmtId="37" fontId="120" fillId="0" borderId="0"/>
    <xf numFmtId="186" fontId="3" fillId="0" borderId="0" applyFill="0" applyBorder="0" applyAlignment="0"/>
    <xf numFmtId="0" fontId="121" fillId="0" borderId="0"/>
    <xf numFmtId="1" fontId="122" fillId="0" borderId="18" applyBorder="0"/>
    <xf numFmtId="164" fontId="50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4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87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18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3" fillId="0" borderId="0" applyFont="0" applyFill="0" applyBorder="0" applyAlignment="0" applyProtection="0"/>
    <xf numFmtId="179" fontId="3" fillId="0" borderId="0" quotePrefix="1" applyFont="0" applyFill="0" applyBorder="0" applyAlignment="0">
      <protection locked="0"/>
    </xf>
    <xf numFmtId="188" fontId="8" fillId="0" borderId="0"/>
    <xf numFmtId="189" fontId="123" fillId="0" borderId="0"/>
    <xf numFmtId="3" fontId="3" fillId="0" borderId="0" applyFont="0" applyFill="0" applyBorder="0" applyAlignment="0" applyProtection="0"/>
    <xf numFmtId="0" fontId="124" fillId="0" borderId="0" applyNumberFormat="0" applyAlignment="0">
      <alignment horizontal="left"/>
    </xf>
    <xf numFmtId="0" fontId="125" fillId="0" borderId="0" applyNumberFormat="0" applyAlignment="0"/>
    <xf numFmtId="190" fontId="126" fillId="0" borderId="0" applyFont="0" applyFill="0" applyBorder="0" applyAlignment="0" applyProtection="0"/>
    <xf numFmtId="0" fontId="3" fillId="0" borderId="0"/>
    <xf numFmtId="168" fontId="48" fillId="0" borderId="0" applyFont="0" applyFill="0" applyBorder="0" applyAlignment="0" applyProtection="0"/>
    <xf numFmtId="191" fontId="48" fillId="0" borderId="0" applyFont="0" applyFill="0" applyBorder="0" applyAlignment="0" applyProtection="0"/>
    <xf numFmtId="191" fontId="48" fillId="0" borderId="0" applyFont="0" applyFill="0" applyBorder="0" applyAlignment="0" applyProtection="0"/>
    <xf numFmtId="192" fontId="3" fillId="0" borderId="0" applyFont="0" applyFill="0" applyBorder="0" applyAlignment="0" applyProtection="0"/>
    <xf numFmtId="193" fontId="3" fillId="0" borderId="0"/>
    <xf numFmtId="0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96" fontId="3" fillId="0" borderId="0"/>
    <xf numFmtId="0" fontId="127" fillId="0" borderId="0" applyNumberFormat="0" applyAlignment="0">
      <alignment horizontal="left"/>
    </xf>
    <xf numFmtId="197" fontId="110" fillId="0" borderId="0" applyFont="0" applyFill="0" applyBorder="0" applyAlignment="0" applyProtection="0"/>
    <xf numFmtId="2" fontId="3" fillId="0" borderId="0" applyFont="0" applyFill="0" applyBorder="0" applyAlignment="0" applyProtection="0"/>
    <xf numFmtId="198" fontId="110" fillId="0" borderId="64" applyFont="0" applyFill="0" applyBorder="0" applyProtection="0"/>
    <xf numFmtId="38" fontId="128" fillId="20" borderId="0" applyNumberFormat="0" applyBorder="0" applyAlignment="0" applyProtection="0"/>
    <xf numFmtId="0" fontId="129" fillId="0" borderId="0">
      <alignment horizontal="left"/>
    </xf>
    <xf numFmtId="0" fontId="130" fillId="0" borderId="65" applyNumberFormat="0" applyAlignment="0" applyProtection="0">
      <alignment horizontal="left" vertical="center"/>
    </xf>
    <xf numFmtId="0" fontId="130" fillId="0" borderId="12">
      <alignment horizontal="left" vertical="center"/>
    </xf>
    <xf numFmtId="14" fontId="5" fillId="6" borderId="66">
      <alignment horizontal="center" vertical="center" wrapText="1"/>
    </xf>
    <xf numFmtId="199" fontId="131" fillId="0" borderId="0">
      <protection locked="0"/>
    </xf>
    <xf numFmtId="199" fontId="131" fillId="0" borderId="0">
      <protection locked="0"/>
    </xf>
    <xf numFmtId="10" fontId="128" fillId="23" borderId="19" applyNumberFormat="0" applyBorder="0" applyAlignment="0" applyProtection="0"/>
    <xf numFmtId="186" fontId="132" fillId="70" borderId="0"/>
    <xf numFmtId="186" fontId="132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3" fillId="0" borderId="66"/>
    <xf numFmtId="200" fontId="134" fillId="0" borderId="67"/>
    <xf numFmtId="201" fontId="3" fillId="0" borderId="0" applyFont="0" applyFill="0" applyBorder="0" applyAlignment="0" applyProtection="0"/>
    <xf numFmtId="202" fontId="3" fillId="0" borderId="0" applyFont="0" applyFill="0" applyBorder="0" applyAlignment="0" applyProtection="0"/>
    <xf numFmtId="20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0" fontId="135" fillId="0" borderId="0" applyNumberFormat="0" applyFont="0" applyFill="0" applyAlignment="0"/>
    <xf numFmtId="0" fontId="126" fillId="0" borderId="19"/>
    <xf numFmtId="0" fontId="8" fillId="0" borderId="0"/>
    <xf numFmtId="37" fontId="136" fillId="0" borderId="0"/>
    <xf numFmtId="0" fontId="137" fillId="0" borderId="19" applyNumberFormat="0" applyFont="0" applyFill="0" applyBorder="0" applyAlignment="0">
      <alignment horizontal="center"/>
    </xf>
    <xf numFmtId="205" fontId="13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0" fillId="0" borderId="0"/>
    <xf numFmtId="206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07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9" fillId="0" borderId="68" applyNumberFormat="0" applyBorder="0"/>
    <xf numFmtId="5" fontId="140" fillId="0" borderId="0"/>
    <xf numFmtId="0" fontId="139" fillId="0" borderId="0" applyNumberFormat="0" applyFont="0" applyFill="0" applyBorder="0" applyAlignment="0" applyProtection="0">
      <alignment horizontal="left"/>
    </xf>
    <xf numFmtId="208" fontId="3" fillId="0" borderId="0" applyNumberFormat="0" applyFill="0" applyBorder="0" applyAlignment="0" applyProtection="0">
      <alignment horizontal="left"/>
    </xf>
    <xf numFmtId="209" fontId="141" fillId="0" borderId="0" applyFont="0" applyFill="0" applyBorder="0" applyAlignment="0" applyProtection="0"/>
    <xf numFmtId="0" fontId="139" fillId="0" borderId="0" applyFont="0" applyFill="0" applyBorder="0" applyAlignment="0" applyProtection="0"/>
    <xf numFmtId="210" fontId="126" fillId="0" borderId="0" applyFont="0" applyFill="0" applyBorder="0" applyAlignment="0" applyProtection="0"/>
    <xf numFmtId="0" fontId="133" fillId="0" borderId="0"/>
    <xf numFmtId="40" fontId="142" fillId="0" borderId="0" applyBorder="0">
      <alignment horizontal="right"/>
    </xf>
    <xf numFmtId="211" fontId="126" fillId="0" borderId="32">
      <alignment horizontal="right" vertical="center"/>
    </xf>
    <xf numFmtId="212" fontId="126" fillId="0" borderId="32">
      <alignment horizontal="center"/>
    </xf>
    <xf numFmtId="3" fontId="143" fillId="0" borderId="69" applyNumberFormat="0" applyBorder="0" applyAlignment="0"/>
    <xf numFmtId="0" fontId="144" fillId="0" borderId="0" applyFill="0" applyBorder="0" applyProtection="0">
      <alignment horizontal="left" vertical="top"/>
    </xf>
    <xf numFmtId="203" fontId="126" fillId="0" borderId="0"/>
    <xf numFmtId="213" fontId="126" fillId="0" borderId="19"/>
    <xf numFmtId="0" fontId="145" fillId="72" borderId="19">
      <alignment horizontal="left" vertical="center"/>
    </xf>
    <xf numFmtId="5" fontId="146" fillId="0" borderId="16">
      <alignment horizontal="left" vertical="top"/>
    </xf>
    <xf numFmtId="5" fontId="116" fillId="0" borderId="37">
      <alignment horizontal="left" vertical="top"/>
    </xf>
    <xf numFmtId="0" fontId="147" fillId="0" borderId="37">
      <alignment horizontal="left" vertical="center"/>
    </xf>
    <xf numFmtId="214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0" fontId="148" fillId="0" borderId="0">
      <alignment vertical="center"/>
    </xf>
    <xf numFmtId="42" fontId="149" fillId="0" borderId="0" applyFont="0" applyFill="0" applyBorder="0" applyAlignment="0" applyProtection="0"/>
    <xf numFmtId="44" fontId="149" fillId="0" borderId="0" applyFont="0" applyFill="0" applyBorder="0" applyAlignment="0" applyProtection="0"/>
    <xf numFmtId="0" fontId="149" fillId="0" borderId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1" fillId="0" borderId="0">
      <alignment vertical="center"/>
    </xf>
    <xf numFmtId="40" fontId="151" fillId="0" borderId="0" applyFont="0" applyFill="0" applyBorder="0" applyAlignment="0" applyProtection="0"/>
    <xf numFmtId="38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9" fontId="152" fillId="0" borderId="0" applyBorder="0" applyAlignment="0" applyProtection="0"/>
    <xf numFmtId="0" fontId="153" fillId="0" borderId="0"/>
    <xf numFmtId="0" fontId="154" fillId="0" borderId="0" applyFont="0" applyFill="0" applyBorder="0" applyAlignment="0" applyProtection="0"/>
    <xf numFmtId="0" fontId="154" fillId="0" borderId="0" applyFont="0" applyFill="0" applyBorder="0" applyAlignment="0" applyProtection="0"/>
    <xf numFmtId="42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55" fillId="0" borderId="0"/>
    <xf numFmtId="0" fontId="135" fillId="0" borderId="0"/>
    <xf numFmtId="41" fontId="113" fillId="0" borderId="0" applyFont="0" applyFill="0" applyBorder="0" applyAlignment="0" applyProtection="0"/>
    <xf numFmtId="43" fontId="113" fillId="0" borderId="0" applyFont="0" applyFill="0" applyBorder="0" applyAlignment="0" applyProtection="0"/>
    <xf numFmtId="216" fontId="3" fillId="0" borderId="0" applyFont="0" applyFill="0" applyBorder="0" applyAlignment="0" applyProtection="0"/>
    <xf numFmtId="217" fontId="3" fillId="0" borderId="0" applyFont="0" applyFill="0" applyBorder="0" applyAlignment="0" applyProtection="0"/>
    <xf numFmtId="0" fontId="156" fillId="0" borderId="0"/>
    <xf numFmtId="201" fontId="113" fillId="0" borderId="0" applyFont="0" applyFill="0" applyBorder="0" applyAlignment="0" applyProtection="0"/>
    <xf numFmtId="218" fontId="115" fillId="0" borderId="0" applyFont="0" applyFill="0" applyBorder="0" applyAlignment="0" applyProtection="0"/>
    <xf numFmtId="202" fontId="11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94" fillId="0" borderId="0">
      <alignment vertical="top"/>
    </xf>
    <xf numFmtId="0" fontId="102" fillId="42" borderId="54" applyNumberFormat="0" applyAlignment="0" applyProtection="0"/>
    <xf numFmtId="0" fontId="94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2" fillId="49" borderId="0" applyNumberFormat="0" applyBorder="0" applyAlignment="0" applyProtection="0"/>
    <xf numFmtId="0" fontId="172" fillId="53" borderId="0" applyNumberFormat="0" applyBorder="0" applyAlignment="0" applyProtection="0"/>
    <xf numFmtId="0" fontId="172" fillId="57" borderId="0" applyNumberFormat="0" applyBorder="0" applyAlignment="0" applyProtection="0"/>
    <xf numFmtId="0" fontId="172" fillId="61" borderId="0" applyNumberFormat="0" applyBorder="0" applyAlignment="0" applyProtection="0"/>
    <xf numFmtId="0" fontId="172" fillId="65" borderId="0" applyNumberFormat="0" applyBorder="0" applyAlignment="0" applyProtection="0"/>
    <xf numFmtId="0" fontId="172" fillId="69" borderId="0" applyNumberFormat="0" applyBorder="0" applyAlignment="0" applyProtection="0"/>
    <xf numFmtId="0" fontId="172" fillId="46" borderId="0" applyNumberFormat="0" applyBorder="0" applyAlignment="0" applyProtection="0"/>
    <xf numFmtId="0" fontId="172" fillId="50" borderId="0" applyNumberFormat="0" applyBorder="0" applyAlignment="0" applyProtection="0"/>
    <xf numFmtId="0" fontId="172" fillId="54" borderId="0" applyNumberFormat="0" applyBorder="0" applyAlignment="0" applyProtection="0"/>
    <xf numFmtId="0" fontId="172" fillId="58" borderId="0" applyNumberFormat="0" applyBorder="0" applyAlignment="0" applyProtection="0"/>
    <xf numFmtId="0" fontId="172" fillId="62" borderId="0" applyNumberFormat="0" applyBorder="0" applyAlignment="0" applyProtection="0"/>
    <xf numFmtId="0" fontId="172" fillId="66" borderId="0" applyNumberFormat="0" applyBorder="0" applyAlignment="0" applyProtection="0"/>
    <xf numFmtId="0" fontId="162" fillId="40" borderId="0" applyNumberFormat="0" applyBorder="0" applyAlignment="0" applyProtection="0"/>
    <xf numFmtId="0" fontId="166" fillId="43" borderId="54" applyNumberFormat="0" applyAlignment="0" applyProtection="0"/>
    <xf numFmtId="0" fontId="168" fillId="44" borderId="57" applyNumberFormat="0" applyAlignment="0" applyProtection="0"/>
    <xf numFmtId="43" fontId="1" fillId="0" borderId="0" applyFont="0" applyFill="0" applyBorder="0" applyAlignment="0" applyProtection="0"/>
    <xf numFmtId="0" fontId="170" fillId="0" borderId="0" applyNumberFormat="0" applyFill="0" applyBorder="0" applyAlignment="0" applyProtection="0"/>
    <xf numFmtId="0" fontId="161" fillId="39" borderId="0" applyNumberFormat="0" applyBorder="0" applyAlignment="0" applyProtection="0"/>
    <xf numFmtId="0" fontId="158" fillId="0" borderId="51" applyNumberFormat="0" applyFill="0" applyAlignment="0" applyProtection="0"/>
    <xf numFmtId="0" fontId="159" fillId="0" borderId="52" applyNumberFormat="0" applyFill="0" applyAlignment="0" applyProtection="0"/>
    <xf numFmtId="0" fontId="160" fillId="0" borderId="53" applyNumberFormat="0" applyFill="0" applyAlignment="0" applyProtection="0"/>
    <xf numFmtId="0" fontId="160" fillId="0" borderId="0" applyNumberFormat="0" applyFill="0" applyBorder="0" applyAlignment="0" applyProtection="0"/>
    <xf numFmtId="0" fontId="164" fillId="42" borderId="54" applyNumberFormat="0" applyAlignment="0" applyProtection="0"/>
    <xf numFmtId="0" fontId="167" fillId="0" borderId="56" applyNumberFormat="0" applyFill="0" applyAlignment="0" applyProtection="0"/>
    <xf numFmtId="0" fontId="163" fillId="41" borderId="0" applyNumberFormat="0" applyBorder="0" applyAlignment="0" applyProtection="0"/>
    <xf numFmtId="0" fontId="1" fillId="45" borderId="58" applyNumberFormat="0" applyFont="0" applyAlignment="0" applyProtection="0"/>
    <xf numFmtId="0" fontId="165" fillId="43" borderId="55" applyNumberFormat="0" applyAlignment="0" applyProtection="0"/>
    <xf numFmtId="0" fontId="157" fillId="0" borderId="0" applyNumberFormat="0" applyFill="0" applyBorder="0" applyAlignment="0" applyProtection="0"/>
    <xf numFmtId="0" fontId="171" fillId="0" borderId="59" applyNumberFormat="0" applyFill="0" applyAlignment="0" applyProtection="0"/>
    <xf numFmtId="0" fontId="169" fillId="0" borderId="0" applyNumberFormat="0" applyFill="0" applyBorder="0" applyAlignment="0" applyProtection="0"/>
  </cellStyleXfs>
  <cellXfs count="380">
    <xf numFmtId="0" fontId="0" fillId="0" borderId="0" xfId="0"/>
    <xf numFmtId="0" fontId="3" fillId="0" borderId="0" xfId="303" applyFill="1" applyAlignment="1">
      <alignment vertical="center"/>
    </xf>
    <xf numFmtId="167" fontId="3" fillId="0" borderId="0" xfId="87" applyNumberFormat="1" applyFont="1" applyAlignment="1" applyProtection="1">
      <alignment vertical="center"/>
      <protection locked="0"/>
    </xf>
    <xf numFmtId="168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67" fontId="3" fillId="0" borderId="0" xfId="303" applyNumberFormat="1" applyAlignment="1" applyProtection="1">
      <alignment vertical="center"/>
      <protection locked="0"/>
    </xf>
    <xf numFmtId="166" fontId="5" fillId="22" borderId="17" xfId="87" applyFont="1" applyFill="1" applyBorder="1" applyAlignment="1" applyProtection="1">
      <alignment horizontal="center"/>
      <protection locked="0"/>
    </xf>
    <xf numFmtId="169" fontId="5" fillId="22" borderId="17" xfId="87" applyNumberFormat="1" applyFont="1" applyFill="1" applyBorder="1" applyAlignment="1" applyProtection="1">
      <alignment horizontal="center"/>
      <protection locked="0"/>
    </xf>
    <xf numFmtId="166" fontId="3" fillId="0" borderId="18" xfId="87" applyFont="1" applyBorder="1" applyProtection="1">
      <protection locked="0"/>
    </xf>
    <xf numFmtId="169" fontId="3" fillId="0" borderId="18" xfId="87" applyNumberFormat="1" applyFont="1" applyBorder="1" applyProtection="1">
      <protection locked="0"/>
    </xf>
    <xf numFmtId="166" fontId="5" fillId="22" borderId="19" xfId="87" applyFont="1" applyFill="1" applyBorder="1" applyProtection="1">
      <protection locked="0"/>
    </xf>
    <xf numFmtId="166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6" fontId="5" fillId="28" borderId="22" xfId="87" applyFont="1" applyFill="1" applyBorder="1" applyAlignment="1" applyProtection="1">
      <alignment horizontal="center" vertical="center" wrapText="1"/>
      <protection locked="0"/>
    </xf>
    <xf numFmtId="166" fontId="5" fillId="28" borderId="23" xfId="87" applyFont="1" applyFill="1" applyBorder="1" applyAlignment="1" applyProtection="1">
      <alignment horizontal="center" vertical="center" wrapText="1"/>
      <protection locked="0"/>
    </xf>
    <xf numFmtId="169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67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6" fontId="3" fillId="28" borderId="25" xfId="87" applyFont="1" applyFill="1" applyBorder="1" applyAlignment="1" applyProtection="1">
      <alignment vertical="center"/>
      <protection locked="0"/>
    </xf>
    <xf numFmtId="166" fontId="3" fillId="28" borderId="26" xfId="87" applyFont="1" applyFill="1" applyBorder="1" applyAlignment="1" applyProtection="1">
      <alignment vertical="center"/>
      <protection locked="0"/>
    </xf>
    <xf numFmtId="166" fontId="3" fillId="28" borderId="27" xfId="87" applyFont="1" applyFill="1" applyBorder="1" applyAlignment="1" applyProtection="1">
      <alignment vertical="center"/>
      <protection locked="0"/>
    </xf>
    <xf numFmtId="167" fontId="0" fillId="0" borderId="0" xfId="0" applyNumberFormat="1"/>
    <xf numFmtId="166" fontId="5" fillId="28" borderId="17" xfId="87" applyFont="1" applyFill="1" applyBorder="1" applyAlignment="1" applyProtection="1">
      <alignment vertical="center"/>
      <protection locked="0"/>
    </xf>
    <xf numFmtId="167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67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6" fontId="3" fillId="0" borderId="16" xfId="64" applyFont="1" applyFill="1" applyBorder="1" applyAlignment="1" applyProtection="1">
      <alignment horizontal="center" vertical="center"/>
      <protection locked="0"/>
    </xf>
    <xf numFmtId="167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6" fontId="55" fillId="0" borderId="0" xfId="64" applyFont="1"/>
    <xf numFmtId="0" fontId="55" fillId="0" borderId="0" xfId="0" applyFont="1" applyAlignment="1">
      <alignment vertical="center"/>
    </xf>
    <xf numFmtId="166" fontId="55" fillId="0" borderId="0" xfId="64" applyFont="1" applyAlignment="1">
      <alignment vertical="center"/>
    </xf>
    <xf numFmtId="166" fontId="55" fillId="0" borderId="0" xfId="64" applyFont="1" applyAlignment="1" applyProtection="1">
      <alignment vertical="center"/>
      <protection locked="0"/>
    </xf>
    <xf numFmtId="166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6" fontId="55" fillId="30" borderId="0" xfId="64" applyFont="1" applyFill="1" applyAlignment="1">
      <alignment vertical="center"/>
    </xf>
    <xf numFmtId="166" fontId="55" fillId="30" borderId="0" xfId="0" applyNumberFormat="1" applyFont="1" applyFill="1" applyAlignment="1">
      <alignment vertical="center"/>
    </xf>
    <xf numFmtId="166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67" fontId="55" fillId="29" borderId="0" xfId="64" applyNumberFormat="1" applyFont="1" applyFill="1" applyAlignment="1">
      <alignment vertical="center"/>
    </xf>
    <xf numFmtId="167" fontId="55" fillId="29" borderId="0" xfId="0" applyNumberFormat="1" applyFont="1" applyFill="1" applyAlignment="1">
      <alignment vertical="center"/>
    </xf>
    <xf numFmtId="167" fontId="55" fillId="0" borderId="0" xfId="64" applyNumberFormat="1" applyFont="1" applyAlignment="1">
      <alignment vertical="center"/>
    </xf>
    <xf numFmtId="0" fontId="53" fillId="31" borderId="0" xfId="0" applyFont="1" applyFill="1"/>
    <xf numFmtId="166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67" fontId="55" fillId="29" borderId="0" xfId="0" applyNumberFormat="1" applyFont="1" applyFill="1"/>
    <xf numFmtId="167" fontId="55" fillId="29" borderId="0" xfId="64" applyNumberFormat="1" applyFont="1" applyFill="1"/>
    <xf numFmtId="9" fontId="55" fillId="32" borderId="0" xfId="0" applyNumberFormat="1" applyFont="1" applyFill="1"/>
    <xf numFmtId="166" fontId="55" fillId="29" borderId="0" xfId="0" applyNumberFormat="1" applyFont="1" applyFill="1"/>
    <xf numFmtId="169" fontId="3" fillId="0" borderId="29" xfId="87" applyNumberFormat="1" applyFont="1" applyBorder="1" applyProtection="1">
      <protection locked="0"/>
    </xf>
    <xf numFmtId="169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6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67" fontId="3" fillId="0" borderId="31" xfId="87" applyNumberFormat="1" applyFont="1" applyFill="1" applyBorder="1" applyAlignment="1" applyProtection="1">
      <alignment horizontal="left" vertical="center"/>
      <protection locked="0"/>
    </xf>
    <xf numFmtId="167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6" fontId="3" fillId="0" borderId="16" xfId="87" applyFont="1" applyFill="1" applyBorder="1" applyAlignment="1" applyProtection="1">
      <alignment horizontal="center" vertical="center"/>
      <protection locked="0"/>
    </xf>
    <xf numFmtId="167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67" fontId="3" fillId="0" borderId="31" xfId="88" applyNumberFormat="1" applyFont="1" applyFill="1" applyBorder="1" applyAlignment="1" applyProtection="1">
      <alignment horizontal="left" vertical="center"/>
      <protection locked="0"/>
    </xf>
    <xf numFmtId="166" fontId="3" fillId="0" borderId="16" xfId="88" applyFont="1" applyFill="1" applyBorder="1" applyAlignment="1" applyProtection="1">
      <alignment horizontal="center" vertical="center"/>
      <protection locked="0"/>
    </xf>
    <xf numFmtId="166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67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67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68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67" fontId="3" fillId="0" borderId="19" xfId="64" applyNumberFormat="1" applyFont="1" applyFill="1" applyBorder="1" applyAlignment="1" applyProtection="1">
      <alignment vertical="center"/>
      <protection locked="0"/>
    </xf>
    <xf numFmtId="167" fontId="3" fillId="0" borderId="16" xfId="64" applyNumberFormat="1" applyFont="1" applyFill="1" applyBorder="1" applyAlignment="1" applyProtection="1">
      <alignment vertical="center"/>
      <protection locked="0"/>
    </xf>
    <xf numFmtId="169" fontId="3" fillId="0" borderId="19" xfId="64" applyNumberFormat="1" applyFont="1" applyFill="1" applyBorder="1" applyAlignment="1" applyProtection="1">
      <alignment horizontal="right" vertical="center"/>
      <protection locked="0"/>
    </xf>
    <xf numFmtId="169" fontId="3" fillId="0" borderId="16" xfId="64" applyNumberFormat="1" applyFont="1" applyFill="1" applyBorder="1" applyAlignment="1" applyProtection="1">
      <alignment horizontal="right" vertical="center"/>
      <protection locked="0"/>
    </xf>
    <xf numFmtId="169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6" fontId="3" fillId="0" borderId="0" xfId="64" applyFont="1" applyFill="1" applyAlignment="1">
      <alignment vertical="center"/>
    </xf>
    <xf numFmtId="0" fontId="0" fillId="0" borderId="0" xfId="0"/>
    <xf numFmtId="167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6" fontId="50" fillId="0" borderId="0" xfId="64" applyFont="1" applyAlignment="1"/>
    <xf numFmtId="166" fontId="63" fillId="0" borderId="0" xfId="64" applyFont="1"/>
    <xf numFmtId="166" fontId="64" fillId="0" borderId="0" xfId="64" applyFont="1" applyAlignment="1"/>
    <xf numFmtId="166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76" fontId="45" fillId="0" borderId="0" xfId="0" applyNumberFormat="1" applyFont="1" applyAlignment="1">
      <alignment horizontal="left"/>
    </xf>
    <xf numFmtId="177" fontId="46" fillId="0" borderId="0" xfId="0" applyNumberFormat="1" applyFont="1" applyAlignment="1">
      <alignment horizontal="left"/>
    </xf>
    <xf numFmtId="174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78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88" fillId="0" borderId="0" xfId="0" applyFont="1"/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9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43" fontId="48" fillId="0" borderId="0" xfId="65" applyFont="1"/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76" fontId="46" fillId="37" borderId="18" xfId="0" applyNumberFormat="1" applyFont="1" applyFill="1" applyBorder="1" applyAlignment="1">
      <alignment horizontal="center"/>
    </xf>
    <xf numFmtId="176" fontId="46" fillId="37" borderId="45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4" fontId="7" fillId="37" borderId="37" xfId="65" applyNumberFormat="1" applyFont="1" applyFill="1" applyBorder="1" applyAlignment="1"/>
    <xf numFmtId="43" fontId="48" fillId="0" borderId="0" xfId="65" quotePrefix="1" applyFont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9" fillId="37" borderId="29" xfId="0" applyFont="1" applyFill="1" applyBorder="1" applyAlignment="1"/>
    <xf numFmtId="0" fontId="48" fillId="37" borderId="30" xfId="0" applyFont="1" applyFill="1" applyBorder="1" applyAlignment="1"/>
    <xf numFmtId="166" fontId="48" fillId="0" borderId="0" xfId="64" applyFo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0" xfId="0" applyFont="1" applyBorder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4" fontId="48" fillId="0" borderId="0" xfId="0" applyNumberFormat="1" applyFont="1"/>
    <xf numFmtId="166" fontId="8" fillId="0" borderId="0" xfId="64" applyFont="1" applyBorder="1" applyAlignment="1">
      <alignment horizontal="right"/>
    </xf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2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4" fontId="47" fillId="0" borderId="16" xfId="65" applyNumberFormat="1" applyFont="1" applyFill="1" applyBorder="1" applyAlignment="1">
      <alignment horizontal="right"/>
    </xf>
    <xf numFmtId="174" fontId="11" fillId="0" borderId="18" xfId="65" applyNumberFormat="1" applyFont="1" applyFill="1" applyBorder="1" applyAlignment="1">
      <alignment horizontal="right"/>
    </xf>
    <xf numFmtId="175" fontId="11" fillId="0" borderId="37" xfId="65" applyNumberFormat="1" applyFont="1" applyFill="1" applyBorder="1" applyAlignment="1">
      <alignment horizontal="right"/>
    </xf>
    <xf numFmtId="37" fontId="11" fillId="0" borderId="18" xfId="64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66" fontId="11" fillId="0" borderId="18" xfId="64" applyFont="1" applyFill="1" applyBorder="1" applyAlignment="1">
      <alignment horizontal="right"/>
    </xf>
    <xf numFmtId="39" fontId="11" fillId="0" borderId="37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4" fontId="49" fillId="0" borderId="37" xfId="65" applyNumberFormat="1" applyFont="1" applyFill="1" applyBorder="1" applyAlignment="1">
      <alignment horizontal="right" vertical="center" wrapText="1"/>
    </xf>
    <xf numFmtId="174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174" fontId="8" fillId="37" borderId="63" xfId="65" applyNumberFormat="1" applyFont="1" applyFill="1" applyBorder="1" applyAlignment="1"/>
    <xf numFmtId="37" fontId="93" fillId="0" borderId="18" xfId="64" applyNumberFormat="1" applyFont="1" applyFill="1" applyBorder="1" applyAlignment="1">
      <alignment horizontal="right"/>
    </xf>
    <xf numFmtId="174" fontId="8" fillId="0" borderId="18" xfId="65" applyNumberFormat="1" applyFont="1" applyFill="1" applyBorder="1" applyAlignment="1"/>
    <xf numFmtId="174" fontId="8" fillId="0" borderId="45" xfId="65" applyNumberFormat="1" applyFont="1" applyFill="1" applyBorder="1" applyAlignment="1"/>
    <xf numFmtId="174" fontId="11" fillId="0" borderId="41" xfId="65" applyNumberFormat="1" applyFont="1" applyFill="1" applyBorder="1" applyAlignment="1">
      <alignment horizontal="right"/>
    </xf>
    <xf numFmtId="174" fontId="11" fillId="0" borderId="60" xfId="65" applyNumberFormat="1" applyFont="1" applyFill="1" applyBorder="1" applyAlignment="1"/>
    <xf numFmtId="43" fontId="11" fillId="0" borderId="60" xfId="65" applyNumberFormat="1" applyFont="1" applyFill="1" applyBorder="1" applyAlignment="1"/>
    <xf numFmtId="10" fontId="11" fillId="0" borderId="17" xfId="311" applyNumberFormat="1" applyFont="1" applyFill="1" applyBorder="1" applyAlignment="1">
      <alignment horizontal="right"/>
    </xf>
    <xf numFmtId="10" fontId="11" fillId="0" borderId="21" xfId="311" applyNumberFormat="1" applyFont="1" applyFill="1" applyBorder="1" applyAlignment="1"/>
    <xf numFmtId="174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4" fontId="47" fillId="0" borderId="28" xfId="65" applyNumberFormat="1" applyFont="1" applyFill="1" applyBorder="1" applyAlignment="1">
      <alignment horizontal="right"/>
    </xf>
    <xf numFmtId="174" fontId="11" fillId="0" borderId="45" xfId="65" applyNumberFormat="1" applyFont="1" applyFill="1" applyBorder="1" applyAlignment="1">
      <alignment horizontal="right"/>
    </xf>
    <xf numFmtId="175" fontId="11" fillId="0" borderId="63" xfId="65" applyNumberFormat="1" applyFont="1" applyFill="1" applyBorder="1" applyAlignment="1">
      <alignment horizontal="right"/>
    </xf>
    <xf numFmtId="37" fontId="93" fillId="0" borderId="45" xfId="64" applyNumberFormat="1" applyFont="1" applyFill="1" applyBorder="1" applyAlignment="1">
      <alignment horizontal="right"/>
    </xf>
    <xf numFmtId="37" fontId="11" fillId="0" borderId="45" xfId="64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66" fontId="11" fillId="0" borderId="45" xfId="64" applyFont="1" applyFill="1" applyBorder="1" applyAlignment="1">
      <alignment horizontal="right"/>
    </xf>
    <xf numFmtId="39" fontId="11" fillId="0" borderId="63" xfId="64" applyNumberFormat="1" applyFont="1" applyFill="1" applyBorder="1" applyAlignment="1">
      <alignment horizontal="right"/>
    </xf>
    <xf numFmtId="10" fontId="11" fillId="0" borderId="45" xfId="64" applyNumberFormat="1" applyFont="1" applyFill="1" applyBorder="1" applyAlignment="1">
      <alignment horizontal="right"/>
    </xf>
    <xf numFmtId="174" fontId="49" fillId="0" borderId="63" xfId="65" applyNumberFormat="1" applyFont="1" applyFill="1" applyBorder="1" applyAlignment="1">
      <alignment horizontal="right" vertical="center" wrapText="1"/>
    </xf>
    <xf numFmtId="174" fontId="49" fillId="0" borderId="45" xfId="65" applyNumberFormat="1" applyFont="1" applyFill="1" applyBorder="1" applyAlignment="1">
      <alignment horizontal="right" vertical="center" wrapText="1"/>
    </xf>
    <xf numFmtId="166" fontId="11" fillId="0" borderId="60" xfId="64" applyFont="1" applyFill="1" applyBorder="1" applyAlignment="1"/>
    <xf numFmtId="166" fontId="11" fillId="0" borderId="60" xfId="64" applyFont="1" applyFill="1" applyBorder="1" applyAlignment="1">
      <alignment horizontal="right"/>
    </xf>
    <xf numFmtId="174" fontId="7" fillId="0" borderId="18" xfId="65" applyNumberFormat="1" applyFont="1" applyFill="1" applyBorder="1" applyAlignment="1"/>
    <xf numFmtId="174" fontId="90" fillId="0" borderId="37" xfId="65" applyNumberFormat="1" applyFont="1" applyFill="1" applyBorder="1" applyAlignment="1"/>
    <xf numFmtId="174" fontId="7" fillId="0" borderId="28" xfId="65" applyNumberFormat="1" applyFont="1" applyFill="1" applyBorder="1" applyAlignment="1"/>
    <xf numFmtId="166" fontId="48" fillId="0" borderId="0" xfId="64" applyFont="1" applyFill="1"/>
    <xf numFmtId="166" fontId="11" fillId="0" borderId="19" xfId="64" applyFont="1" applyFill="1" applyBorder="1" applyAlignment="1">
      <alignment wrapText="1"/>
    </xf>
    <xf numFmtId="219" fontId="48" fillId="0" borderId="0" xfId="0" applyNumberFormat="1" applyFont="1"/>
    <xf numFmtId="166" fontId="11" fillId="0" borderId="19" xfId="64" applyFont="1" applyFill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168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166" fontId="55" fillId="0" borderId="0" xfId="64" applyFont="1" applyAlignment="1">
      <alignment horizontal="center" vertical="center"/>
    </xf>
    <xf numFmtId="166" fontId="55" fillId="32" borderId="0" xfId="64" applyFont="1" applyFill="1" applyAlignment="1" applyProtection="1">
      <alignment horizontal="left" vertical="center"/>
      <protection locked="0"/>
    </xf>
    <xf numFmtId="166" fontId="55" fillId="32" borderId="0" xfId="64" applyFont="1" applyFill="1" applyAlignment="1" applyProtection="1">
      <alignment horizontal="center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6" fontId="55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6" fontId="3" fillId="22" borderId="32" xfId="87" applyFont="1" applyFill="1" applyBorder="1" applyAlignment="1" applyProtection="1">
      <alignment horizontal="center"/>
      <protection locked="0"/>
    </xf>
    <xf numFmtId="166" fontId="3" fillId="22" borderId="12" xfId="87" applyFont="1" applyFill="1" applyBorder="1" applyAlignment="1" applyProtection="1">
      <alignment horizontal="center"/>
      <protection locked="0"/>
    </xf>
    <xf numFmtId="0" fontId="82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0" fontId="45" fillId="0" borderId="0" xfId="0" applyFont="1" applyAlignment="1">
      <alignment horizontal="left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91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</cellXfs>
  <cellStyles count="693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th" xfId="606"/>
    <cellStyle name="Thuyet minh" xfId="607"/>
    <cellStyle name="viet" xfId="609"/>
    <cellStyle name="viet2" xfId="610"/>
    <cellStyle name="vntxt1" xfId="613"/>
    <cellStyle name="vntxt2" xfId="614"/>
    <cellStyle name="vnhead1" xfId="611"/>
    <cellStyle name="vnhead3" xfId="612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25" defaultRowHeight="14.25"/>
  <cols>
    <col min="1" max="1" width="18.125" style="67"/>
    <col min="2" max="2" width="18.125" style="159"/>
    <col min="3" max="5" width="18.125" style="67"/>
    <col min="6" max="6" width="18.125" style="155"/>
    <col min="7" max="16384" width="18.1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25" defaultRowHeight="14.25"/>
  <cols>
    <col min="1" max="1" width="5.875" style="79" customWidth="1"/>
    <col min="2" max="11" width="9.125" style="79"/>
    <col min="12" max="12" width="16.125" style="79" customWidth="1"/>
    <col min="13" max="13" width="12.25" style="79" customWidth="1"/>
    <col min="14" max="14" width="17.75" style="79" customWidth="1"/>
    <col min="15" max="15" width="9.125" style="40"/>
    <col min="16" max="16" width="13.125" style="40" customWidth="1"/>
    <col min="17" max="18" width="9.125" style="79"/>
    <col min="19" max="19" width="17.375" style="79" customWidth="1"/>
    <col min="20" max="20" width="9.125" style="79"/>
    <col min="21" max="21" width="22.75" style="79" customWidth="1"/>
    <col min="22" max="22" width="9.125" style="79"/>
    <col min="23" max="23" width="14.25" style="79" customWidth="1"/>
    <col min="24" max="16384" width="9.1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07" t="s">
        <v>50</v>
      </c>
      <c r="B2" s="308"/>
      <c r="C2" s="308"/>
      <c r="D2" s="308"/>
      <c r="E2" s="308"/>
      <c r="F2" s="308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09" t="s">
        <v>51</v>
      </c>
      <c r="D3" s="309"/>
      <c r="E3" s="309"/>
      <c r="F3" s="309"/>
      <c r="G3" s="309"/>
      <c r="H3" s="309"/>
      <c r="I3" s="309"/>
      <c r="J3" s="309"/>
      <c r="K3" s="309"/>
      <c r="L3" s="309"/>
      <c r="M3" s="310" t="s">
        <v>23</v>
      </c>
      <c r="N3" s="317"/>
      <c r="O3" s="324" t="s">
        <v>24</v>
      </c>
      <c r="P3" s="325"/>
      <c r="Q3" s="310" t="s">
        <v>5</v>
      </c>
      <c r="R3" s="310"/>
      <c r="S3" s="317"/>
      <c r="T3" s="312"/>
      <c r="U3" s="319" t="s">
        <v>26</v>
      </c>
      <c r="V3" s="320"/>
      <c r="W3" s="321" t="s">
        <v>25</v>
      </c>
    </row>
    <row r="4" spans="1:23" ht="12.75" customHeight="1">
      <c r="A4" s="317" t="s">
        <v>27</v>
      </c>
      <c r="B4" s="310" t="s">
        <v>28</v>
      </c>
      <c r="C4" s="310" t="s">
        <v>29</v>
      </c>
      <c r="D4" s="310" t="s">
        <v>30</v>
      </c>
      <c r="E4" s="310" t="s">
        <v>31</v>
      </c>
      <c r="F4" s="310" t="s">
        <v>32</v>
      </c>
      <c r="G4" s="310" t="s">
        <v>33</v>
      </c>
      <c r="H4" s="313" t="s">
        <v>52</v>
      </c>
      <c r="I4" s="310" t="s">
        <v>34</v>
      </c>
      <c r="J4" s="312"/>
      <c r="K4" s="310" t="s">
        <v>35</v>
      </c>
      <c r="L4" s="310" t="s">
        <v>36</v>
      </c>
      <c r="M4" s="310" t="s">
        <v>35</v>
      </c>
      <c r="N4" s="310" t="s">
        <v>37</v>
      </c>
      <c r="O4" s="310" t="s">
        <v>35</v>
      </c>
      <c r="P4" s="310" t="s">
        <v>37</v>
      </c>
      <c r="Q4" s="310" t="s">
        <v>38</v>
      </c>
      <c r="R4" s="310" t="s">
        <v>39</v>
      </c>
      <c r="S4" s="310" t="s">
        <v>36</v>
      </c>
      <c r="T4" s="310" t="s">
        <v>39</v>
      </c>
      <c r="U4" s="313" t="s">
        <v>36</v>
      </c>
      <c r="V4" s="310" t="s">
        <v>39</v>
      </c>
      <c r="W4" s="322"/>
    </row>
    <row r="5" spans="1:23">
      <c r="A5" s="312"/>
      <c r="B5" s="312"/>
      <c r="C5" s="312"/>
      <c r="D5" s="312"/>
      <c r="E5" s="312"/>
      <c r="F5" s="312"/>
      <c r="G5" s="312"/>
      <c r="H5" s="314"/>
      <c r="I5" s="106" t="s">
        <v>40</v>
      </c>
      <c r="J5" s="106" t="s">
        <v>41</v>
      </c>
      <c r="K5" s="312"/>
      <c r="L5" s="312"/>
      <c r="M5" s="312"/>
      <c r="N5" s="312"/>
      <c r="O5" s="312"/>
      <c r="P5" s="312"/>
      <c r="Q5" s="311"/>
      <c r="R5" s="311"/>
      <c r="S5" s="312"/>
      <c r="T5" s="311"/>
      <c r="U5" s="314"/>
      <c r="V5" s="318"/>
      <c r="W5" s="323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15" t="s">
        <v>5</v>
      </c>
      <c r="B179" s="316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25" defaultRowHeight="18.75"/>
  <cols>
    <col min="1" max="1" width="30.25" style="42" customWidth="1"/>
    <col min="2" max="2" width="7" style="43" customWidth="1"/>
    <col min="3" max="3" width="11.375" style="43" bestFit="1" customWidth="1"/>
    <col min="4" max="4" width="16.25" style="42" customWidth="1"/>
    <col min="5" max="5" width="14" style="42" customWidth="1"/>
    <col min="6" max="6" width="10.125" style="43" customWidth="1"/>
    <col min="7" max="7" width="10.375" style="42" customWidth="1"/>
    <col min="8" max="8" width="9.125" style="55"/>
    <col min="9" max="9" width="23" style="55" bestFit="1" customWidth="1"/>
    <col min="10" max="10" width="9.125" style="55" hidden="1" customWidth="1"/>
    <col min="11" max="11" width="11.375" style="55" hidden="1" customWidth="1"/>
    <col min="12" max="12" width="0" style="55" hidden="1" customWidth="1"/>
    <col min="13" max="13" width="26.125" style="55" hidden="1" customWidth="1"/>
    <col min="14" max="15" width="0" style="55" hidden="1" customWidth="1"/>
    <col min="16" max="16" width="33.25" style="55" hidden="1" customWidth="1"/>
    <col min="17" max="17" width="15.125" style="55" hidden="1" customWidth="1"/>
    <col min="18" max="18" width="12.75" style="55" hidden="1" customWidth="1"/>
    <col min="19" max="19" width="14.375" style="55" hidden="1" customWidth="1"/>
    <col min="20" max="20" width="15.25" style="55" hidden="1" customWidth="1"/>
    <col min="21" max="21" width="39.875" style="55" hidden="1" customWidth="1"/>
    <col min="22" max="22" width="22.375" style="55" hidden="1" customWidth="1"/>
    <col min="23" max="23" width="13.75" style="55" hidden="1" customWidth="1"/>
    <col min="24" max="30" width="0" style="55" hidden="1" customWidth="1"/>
    <col min="31" max="76" width="9.125" style="55"/>
    <col min="77" max="16384" width="9.125" style="42"/>
  </cols>
  <sheetData>
    <row r="1" spans="1:76" s="41" customFormat="1" ht="26.25">
      <c r="A1" s="331" t="s">
        <v>210</v>
      </c>
      <c r="B1" s="331"/>
      <c r="C1" s="331"/>
      <c r="D1" s="331"/>
      <c r="E1" s="331"/>
      <c r="F1" s="331"/>
      <c r="G1" s="331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32" t="e">
        <f>#REF!</f>
        <v>#REF!</v>
      </c>
      <c r="C2" s="333"/>
      <c r="D2" s="333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30"/>
      <c r="C3" s="330"/>
      <c r="D3" s="330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6">
        <v>41948</v>
      </c>
      <c r="C4" s="326"/>
      <c r="D4" s="326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6">
        <v>41949</v>
      </c>
      <c r="C5" s="326"/>
      <c r="D5" s="326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30">
        <v>111000</v>
      </c>
      <c r="C6" s="330"/>
      <c r="D6" s="330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8">
        <f>+$B$6*$F$7/$C$7</f>
        <v>111000</v>
      </c>
      <c r="C8" s="328"/>
      <c r="D8" s="328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6" t="s">
        <v>226</v>
      </c>
      <c r="C9" s="326"/>
      <c r="D9" s="326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30" t="e">
        <f>VLOOKUP(I11,#REF!,4,0)*1000</f>
        <v>#REF!</v>
      </c>
      <c r="C11" s="330"/>
      <c r="D11" s="330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8" t="e">
        <f>+ ROUND((B11-B19)*F10/C10,0)</f>
        <v>#REF!</v>
      </c>
      <c r="C12" s="328"/>
      <c r="D12" s="328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9" t="s">
        <v>212</v>
      </c>
      <c r="C13" s="329"/>
      <c r="D13" s="329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8">
        <f>+IF($E$13=1,ROUNDDOWN($B$8*$F$10/$C$10,0),IF(MROUND($B$8*$F$10/$C$10,10)-($B$8*$F$10/$C$10)&gt;0,MROUND($B$8*$F$10/$C$10,10)-10,MROUND($B$8*$F$10/$C$10,10)))</f>
        <v>55500</v>
      </c>
      <c r="C14" s="328"/>
      <c r="D14" s="328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8">
        <f>ROUNDDOWN($B$8*$F$10/$C$10,0)-B14</f>
        <v>0</v>
      </c>
      <c r="C15" s="328"/>
      <c r="D15" s="328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9" t="s">
        <v>223</v>
      </c>
      <c r="C16" s="329"/>
      <c r="D16" s="329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30">
        <v>10000</v>
      </c>
      <c r="C17" s="330"/>
      <c r="D17" s="330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8">
        <f>+IF($E$16=1,B17*B15,0)</f>
        <v>0</v>
      </c>
      <c r="C18" s="328"/>
      <c r="D18" s="328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30">
        <v>10000</v>
      </c>
      <c r="C19" s="330"/>
      <c r="D19" s="330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8">
        <f>+B19*B14</f>
        <v>555000000</v>
      </c>
      <c r="C20" s="328"/>
      <c r="D20" s="328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6"/>
      <c r="C21" s="326"/>
      <c r="D21" s="326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27" t="s">
        <v>241</v>
      </c>
      <c r="F23" s="327"/>
      <c r="G23" s="327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4.25"/>
  <cols>
    <col min="1" max="1" width="9.125" style="124"/>
    <col min="2" max="2" width="23.625" style="124" bestFit="1" customWidth="1"/>
    <col min="3" max="3" width="18.375" style="124" bestFit="1" customWidth="1"/>
    <col min="4" max="4" width="57" style="124" bestFit="1" customWidth="1"/>
    <col min="5" max="6" width="15.875" style="124" customWidth="1"/>
    <col min="7" max="8" width="15.25" style="124" customWidth="1"/>
  </cols>
  <sheetData>
    <row r="1" spans="2:8" ht="15">
      <c r="B1" s="125" t="s">
        <v>326</v>
      </c>
      <c r="C1" s="125" t="s">
        <v>327</v>
      </c>
      <c r="D1" s="125"/>
      <c r="E1" s="335" t="s">
        <v>328</v>
      </c>
      <c r="F1" s="335"/>
      <c r="G1" s="336" t="s">
        <v>329</v>
      </c>
      <c r="H1" s="336"/>
    </row>
    <row r="2" spans="2:8" ht="15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 ht="15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 ht="15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 ht="15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 ht="15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 ht="15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 ht="15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 ht="15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 ht="15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 ht="15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7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7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7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4" t="s">
        <v>398</v>
      </c>
      <c r="C62" s="334" t="s">
        <v>310</v>
      </c>
      <c r="D62" s="334" t="s">
        <v>403</v>
      </c>
      <c r="E62" s="338">
        <v>140130</v>
      </c>
      <c r="F62" s="338">
        <v>7</v>
      </c>
      <c r="G62" s="40">
        <v>215002</v>
      </c>
      <c r="H62" s="40">
        <v>0</v>
      </c>
    </row>
    <row r="63" spans="1:9" s="40" customFormat="1">
      <c r="B63" s="334"/>
      <c r="C63" s="334"/>
      <c r="D63" s="334"/>
      <c r="E63" s="338"/>
      <c r="F63" s="338"/>
      <c r="G63" s="40">
        <v>215003</v>
      </c>
      <c r="H63" s="40">
        <v>0</v>
      </c>
      <c r="I63" s="40" t="s">
        <v>406</v>
      </c>
    </row>
    <row r="64" spans="1:9" ht="15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25" defaultRowHeight="14.25"/>
  <cols>
    <col min="1" max="1" width="9.125" style="142"/>
    <col min="2" max="2" width="8.375" style="142" customWidth="1"/>
    <col min="3" max="3" width="19.625" style="142" customWidth="1"/>
    <col min="4" max="4" width="23.75" style="142" customWidth="1"/>
    <col min="5" max="5" width="20.125" style="142" bestFit="1" customWidth="1"/>
    <col min="6" max="6" width="18.625" style="142" customWidth="1"/>
    <col min="7" max="7" width="17" style="142" customWidth="1"/>
    <col min="8" max="8" width="20.75" style="142" customWidth="1"/>
    <col min="9" max="9" width="15.375" style="142" customWidth="1"/>
    <col min="10" max="10" width="17.875" style="142" bestFit="1" customWidth="1"/>
    <col min="11" max="11" width="18.375" style="142" customWidth="1"/>
    <col min="12" max="12" width="9.125" style="142"/>
    <col min="13" max="13" width="18.75" style="142" bestFit="1" customWidth="1"/>
    <col min="14" max="16384" width="9.1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9" t="s">
        <v>20</v>
      </c>
      <c r="C32" s="339"/>
      <c r="D32" s="339"/>
      <c r="E32" s="339"/>
      <c r="F32" s="339"/>
      <c r="G32" s="339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9" t="s">
        <v>14</v>
      </c>
      <c r="C39" s="339"/>
      <c r="D39" s="339"/>
      <c r="E39" s="339"/>
      <c r="F39" s="339"/>
      <c r="G39" s="339"/>
    </row>
    <row r="40" spans="2:10" ht="1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40"/>
      <c r="E43" s="341"/>
      <c r="F43" s="341"/>
      <c r="G43" s="341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K68"/>
  <sheetViews>
    <sheetView tabSelected="1" zoomScaleNormal="100" workbookViewId="0">
      <selection activeCell="E11" sqref="E11"/>
    </sheetView>
  </sheetViews>
  <sheetFormatPr defaultColWidth="9.125" defaultRowHeight="15"/>
  <cols>
    <col min="1" max="1" width="2.125" style="168" customWidth="1"/>
    <col min="2" max="2" width="6.375" style="168" customWidth="1"/>
    <col min="3" max="3" width="30.375" style="168" customWidth="1"/>
    <col min="4" max="4" width="42.75" style="168" customWidth="1"/>
    <col min="5" max="6" width="24.625" style="168" customWidth="1"/>
    <col min="7" max="7" width="21.375" style="168" customWidth="1"/>
    <col min="8" max="8" width="17.625" style="168" bestFit="1" customWidth="1"/>
    <col min="9" max="9" width="14.875" style="168" bestFit="1" customWidth="1"/>
    <col min="10" max="10" width="11.875" style="168" bestFit="1" customWidth="1"/>
    <col min="11" max="11" width="19" style="168" bestFit="1" customWidth="1"/>
    <col min="12" max="16384" width="9.125" style="168"/>
  </cols>
  <sheetData>
    <row r="1" spans="1:6" ht="24" customHeight="1">
      <c r="A1" s="342" t="s">
        <v>563</v>
      </c>
      <c r="B1" s="342"/>
      <c r="C1" s="342"/>
      <c r="D1" s="342"/>
      <c r="E1" s="342"/>
      <c r="F1" s="342"/>
    </row>
    <row r="2" spans="1:6" ht="15.75" customHeight="1">
      <c r="A2" s="366" t="s">
        <v>564</v>
      </c>
      <c r="B2" s="366"/>
      <c r="C2" s="366"/>
      <c r="D2" s="366"/>
      <c r="E2" s="366"/>
      <c r="F2" s="366"/>
    </row>
    <row r="3" spans="1:6" ht="19.5" customHeight="1">
      <c r="A3" s="367" t="s">
        <v>586</v>
      </c>
      <c r="B3" s="367"/>
      <c r="C3" s="367"/>
      <c r="D3" s="367"/>
      <c r="E3" s="367"/>
      <c r="F3" s="367"/>
    </row>
    <row r="4" spans="1:6" ht="18" customHeight="1">
      <c r="A4" s="368" t="s">
        <v>565</v>
      </c>
      <c r="B4" s="368"/>
      <c r="C4" s="368"/>
      <c r="D4" s="368"/>
      <c r="E4" s="368"/>
      <c r="F4" s="368"/>
    </row>
    <row r="5" spans="1:6" ht="15.75" customHeight="1">
      <c r="A5" s="169"/>
      <c r="B5" s="169"/>
      <c r="C5" s="169"/>
      <c r="D5" s="169"/>
      <c r="E5" s="169"/>
      <c r="F5" s="169"/>
    </row>
    <row r="6" spans="1:6" ht="15.75" customHeight="1">
      <c r="A6" s="342" t="s">
        <v>566</v>
      </c>
      <c r="B6" s="342"/>
      <c r="C6" s="342"/>
      <c r="D6" s="342"/>
      <c r="E6" s="342"/>
      <c r="F6" s="342"/>
    </row>
    <row r="7" spans="1:6" ht="15.75" customHeight="1">
      <c r="A7" s="342" t="s">
        <v>567</v>
      </c>
      <c r="B7" s="342"/>
      <c r="C7" s="342"/>
      <c r="D7" s="342"/>
      <c r="E7" s="342"/>
      <c r="F7" s="342"/>
    </row>
    <row r="8" spans="1:6" ht="15.75" customHeight="1">
      <c r="A8" s="170"/>
      <c r="B8" s="170"/>
      <c r="C8" s="170"/>
      <c r="D8" s="170"/>
      <c r="E8" s="170"/>
      <c r="F8" s="170"/>
    </row>
    <row r="9" spans="1:6" ht="15.75" customHeight="1">
      <c r="A9" s="170"/>
      <c r="B9" s="170"/>
      <c r="C9" s="166" t="s">
        <v>568</v>
      </c>
      <c r="D9" s="164" t="s">
        <v>569</v>
      </c>
      <c r="E9" s="170"/>
      <c r="F9" s="170"/>
    </row>
    <row r="10" spans="1:6" ht="15.75" customHeight="1">
      <c r="A10" s="170"/>
      <c r="B10" s="170"/>
      <c r="C10" s="171" t="s">
        <v>570</v>
      </c>
      <c r="D10" s="165" t="s">
        <v>571</v>
      </c>
      <c r="E10" s="170"/>
      <c r="F10" s="170"/>
    </row>
    <row r="11" spans="1:6" ht="15.75" customHeight="1">
      <c r="A11" s="170"/>
      <c r="B11" s="170"/>
      <c r="C11" s="170"/>
      <c r="D11" s="170"/>
      <c r="E11" s="170"/>
      <c r="F11" s="170"/>
    </row>
    <row r="12" spans="1:6" ht="15.75" customHeight="1">
      <c r="A12" s="172" t="s">
        <v>532</v>
      </c>
      <c r="B12" s="172"/>
      <c r="C12" s="172"/>
      <c r="D12" s="172" t="s">
        <v>561</v>
      </c>
      <c r="E12" s="173"/>
      <c r="F12" s="173"/>
    </row>
    <row r="13" spans="1:6" ht="15.75" customHeight="1">
      <c r="A13" s="174"/>
      <c r="B13" s="174" t="s">
        <v>533</v>
      </c>
      <c r="C13" s="174"/>
      <c r="D13" s="174" t="s">
        <v>562</v>
      </c>
      <c r="E13" s="173"/>
      <c r="F13" s="173"/>
    </row>
    <row r="14" spans="1:6" s="175" customFormat="1" ht="15.75" customHeight="1">
      <c r="A14" s="172" t="s">
        <v>534</v>
      </c>
      <c r="B14" s="172"/>
      <c r="C14" s="172"/>
      <c r="D14" s="172" t="s">
        <v>535</v>
      </c>
      <c r="E14" s="172"/>
    </row>
    <row r="15" spans="1:6" ht="15.75" customHeight="1">
      <c r="A15" s="173"/>
      <c r="B15" s="174" t="s">
        <v>536</v>
      </c>
      <c r="C15" s="173"/>
      <c r="D15" s="174" t="s">
        <v>537</v>
      </c>
      <c r="E15" s="173"/>
    </row>
    <row r="16" spans="1:6" s="175" customFormat="1" ht="15.75" customHeight="1">
      <c r="A16" s="172" t="s">
        <v>538</v>
      </c>
      <c r="B16" s="172"/>
      <c r="C16" s="172"/>
      <c r="D16" s="172" t="s">
        <v>572</v>
      </c>
    </row>
    <row r="17" spans="1:11" ht="15.75" customHeight="1">
      <c r="A17" s="173"/>
      <c r="B17" s="174" t="s">
        <v>539</v>
      </c>
      <c r="C17" s="173"/>
      <c r="D17" s="174" t="s">
        <v>573</v>
      </c>
    </row>
    <row r="18" spans="1:11" s="175" customFormat="1" ht="15.75" customHeight="1">
      <c r="A18" s="361" t="s">
        <v>574</v>
      </c>
      <c r="B18" s="361"/>
      <c r="C18" s="361"/>
      <c r="D18" s="161" t="str">
        <f>"Từ ngày "&amp;TEXT(G18,"dd/mm/yyyy")&amp;" đến "&amp;TEXT(G19,"dd/mm/yyyy")</f>
        <v>Từ ngày 28/11/2022 đến 04/12/2022</v>
      </c>
      <c r="G18" s="176">
        <v>44893</v>
      </c>
    </row>
    <row r="19" spans="1:11" ht="15.75" customHeight="1">
      <c r="A19" s="177"/>
      <c r="B19" s="178" t="s">
        <v>575</v>
      </c>
      <c r="C19" s="177"/>
      <c r="D19" s="162" t="str">
        <f>"From "&amp;TEXT(G18,"dd/mm/yyyy")&amp;" to "&amp;TEXT(G19,"dd/mm/yyyy")</f>
        <v>From 28/11/2022 to 04/12/2022</v>
      </c>
      <c r="G19" s="176">
        <v>44899</v>
      </c>
      <c r="H19" s="179"/>
    </row>
    <row r="20" spans="1:11" ht="15.75" customHeight="1">
      <c r="A20" s="180">
        <v>5</v>
      </c>
      <c r="B20" s="180" t="s">
        <v>584</v>
      </c>
      <c r="C20" s="180"/>
      <c r="D20" s="181">
        <f>G19+1</f>
        <v>44900</v>
      </c>
      <c r="E20" s="182"/>
      <c r="F20" s="182"/>
      <c r="G20" s="176"/>
      <c r="H20" s="176"/>
    </row>
    <row r="21" spans="1:11" ht="15.75" customHeight="1">
      <c r="A21" s="177"/>
      <c r="B21" s="178" t="s">
        <v>585</v>
      </c>
      <c r="C21" s="177"/>
      <c r="D21" s="376">
        <f>D20</f>
        <v>44900</v>
      </c>
      <c r="E21" s="376"/>
      <c r="F21" s="376"/>
      <c r="G21" s="376"/>
      <c r="H21" s="176"/>
    </row>
    <row r="22" spans="1:11" ht="15.75" customHeight="1" thickBot="1">
      <c r="A22" s="180"/>
      <c r="B22" s="180"/>
      <c r="C22" s="180"/>
      <c r="D22" s="180"/>
      <c r="E22" s="180"/>
      <c r="F22" s="183" t="s">
        <v>540</v>
      </c>
      <c r="H22" s="179"/>
    </row>
    <row r="23" spans="1:11" ht="15.75" customHeight="1">
      <c r="A23" s="369" t="s">
        <v>531</v>
      </c>
      <c r="B23" s="370"/>
      <c r="C23" s="371" t="s">
        <v>541</v>
      </c>
      <c r="D23" s="370"/>
      <c r="E23" s="184" t="s">
        <v>542</v>
      </c>
      <c r="F23" s="273" t="s">
        <v>560</v>
      </c>
      <c r="H23" s="179"/>
      <c r="K23" s="185"/>
    </row>
    <row r="24" spans="1:11" ht="15.75" customHeight="1">
      <c r="A24" s="372" t="s">
        <v>27</v>
      </c>
      <c r="B24" s="373"/>
      <c r="C24" s="374" t="s">
        <v>330</v>
      </c>
      <c r="D24" s="375"/>
      <c r="E24" s="186" t="s">
        <v>543</v>
      </c>
      <c r="F24" s="274" t="s">
        <v>559</v>
      </c>
      <c r="H24" s="179"/>
      <c r="K24" s="185"/>
    </row>
    <row r="25" spans="1:11" ht="15.75" customHeight="1">
      <c r="A25" s="187"/>
      <c r="B25" s="188"/>
      <c r="C25" s="189"/>
      <c r="D25" s="189"/>
      <c r="E25" s="190">
        <f>G19</f>
        <v>44899</v>
      </c>
      <c r="F25" s="191">
        <f>G18-1</f>
        <v>44892</v>
      </c>
      <c r="G25" s="192"/>
      <c r="H25" s="179"/>
      <c r="K25" s="185"/>
    </row>
    <row r="26" spans="1:11" ht="15.75" customHeight="1">
      <c r="A26" s="364" t="s">
        <v>576</v>
      </c>
      <c r="B26" s="365"/>
      <c r="C26" s="193" t="s">
        <v>544</v>
      </c>
      <c r="D26" s="193"/>
      <c r="E26" s="194"/>
      <c r="F26" s="275"/>
      <c r="H26" s="179"/>
      <c r="K26" s="195"/>
    </row>
    <row r="27" spans="1:11" ht="15.75" customHeight="1">
      <c r="A27" s="196"/>
      <c r="B27" s="197"/>
      <c r="C27" s="198" t="s">
        <v>545</v>
      </c>
      <c r="D27" s="199"/>
      <c r="E27" s="300"/>
      <c r="F27" s="278"/>
      <c r="H27" s="200"/>
      <c r="K27" s="195"/>
    </row>
    <row r="28" spans="1:11" ht="15.75" customHeight="1">
      <c r="A28" s="357">
        <v>1</v>
      </c>
      <c r="B28" s="358"/>
      <c r="C28" s="201" t="s">
        <v>546</v>
      </c>
      <c r="D28" s="202"/>
      <c r="E28" s="301"/>
      <c r="F28" s="302"/>
      <c r="H28" s="203"/>
      <c r="K28" s="195"/>
    </row>
    <row r="29" spans="1:11" ht="15.75" customHeight="1">
      <c r="A29" s="204"/>
      <c r="B29" s="205"/>
      <c r="C29" s="206" t="s">
        <v>547</v>
      </c>
      <c r="D29" s="207"/>
      <c r="E29" s="277"/>
      <c r="F29" s="278"/>
      <c r="H29" s="203"/>
      <c r="K29" s="195"/>
    </row>
    <row r="30" spans="1:11" ht="15.75" customHeight="1">
      <c r="A30" s="359">
        <v>1.1000000000000001</v>
      </c>
      <c r="B30" s="360"/>
      <c r="C30" s="208" t="s">
        <v>588</v>
      </c>
      <c r="D30" s="209"/>
      <c r="E30" s="163">
        <f>F34</f>
        <v>39675467767</v>
      </c>
      <c r="F30" s="284">
        <v>43193460743</v>
      </c>
      <c r="G30" s="210"/>
      <c r="H30" s="211"/>
      <c r="I30" s="210"/>
      <c r="J30" s="210"/>
      <c r="K30" s="185"/>
    </row>
    <row r="31" spans="1:11" ht="15.75" customHeight="1">
      <c r="A31" s="362">
        <v>1.2</v>
      </c>
      <c r="B31" s="363"/>
      <c r="C31" s="212" t="s">
        <v>589</v>
      </c>
      <c r="D31" s="213"/>
      <c r="E31" s="261">
        <f>F35</f>
        <v>10488.48</v>
      </c>
      <c r="F31" s="285">
        <v>10641.09</v>
      </c>
      <c r="G31" s="210"/>
      <c r="H31" s="211"/>
      <c r="I31" s="210"/>
      <c r="J31" s="210"/>
      <c r="K31" s="185"/>
    </row>
    <row r="32" spans="1:11" ht="15.75" customHeight="1">
      <c r="A32" s="357">
        <v>2</v>
      </c>
      <c r="B32" s="358"/>
      <c r="C32" s="201" t="s">
        <v>548</v>
      </c>
      <c r="D32" s="202"/>
      <c r="E32" s="262"/>
      <c r="F32" s="286"/>
      <c r="G32" s="210"/>
      <c r="H32" s="211"/>
      <c r="I32" s="210"/>
      <c r="J32" s="210"/>
      <c r="K32" s="185"/>
    </row>
    <row r="33" spans="1:11" ht="15.75" customHeight="1">
      <c r="A33" s="214"/>
      <c r="B33" s="215"/>
      <c r="C33" s="212" t="s">
        <v>549</v>
      </c>
      <c r="D33" s="207"/>
      <c r="E33" s="263"/>
      <c r="F33" s="287"/>
      <c r="G33" s="210"/>
      <c r="H33" s="211"/>
      <c r="I33" s="210"/>
      <c r="J33" s="210"/>
      <c r="K33" s="185"/>
    </row>
    <row r="34" spans="1:11" ht="15.75" customHeight="1">
      <c r="A34" s="359">
        <v>2.1</v>
      </c>
      <c r="B34" s="360"/>
      <c r="C34" s="208" t="s">
        <v>590</v>
      </c>
      <c r="D34" s="209"/>
      <c r="E34" s="163">
        <v>39576167044</v>
      </c>
      <c r="F34" s="284">
        <v>39675467767</v>
      </c>
      <c r="G34" s="210"/>
      <c r="H34" s="211"/>
      <c r="I34" s="210"/>
      <c r="J34" s="210"/>
      <c r="K34" s="216"/>
    </row>
    <row r="35" spans="1:11" ht="15.75" customHeight="1">
      <c r="A35" s="362">
        <v>2.2000000000000002</v>
      </c>
      <c r="B35" s="363"/>
      <c r="C35" s="217" t="s">
        <v>591</v>
      </c>
      <c r="D35" s="207"/>
      <c r="E35" s="261">
        <v>10567.38</v>
      </c>
      <c r="F35" s="285">
        <v>10488.48</v>
      </c>
      <c r="G35" s="210"/>
      <c r="H35" s="211"/>
      <c r="I35" s="210"/>
      <c r="J35" s="210"/>
    </row>
    <row r="36" spans="1:11" ht="15.75" customHeight="1">
      <c r="A36" s="344">
        <v>3</v>
      </c>
      <c r="B36" s="345"/>
      <c r="C36" s="218" t="s">
        <v>579</v>
      </c>
      <c r="D36" s="219"/>
      <c r="E36" s="264"/>
      <c r="F36" s="288"/>
      <c r="G36" s="210"/>
      <c r="H36" s="211"/>
      <c r="I36" s="210"/>
      <c r="J36" s="210"/>
    </row>
    <row r="37" spans="1:11" ht="15.75" customHeight="1">
      <c r="A37" s="220"/>
      <c r="B37" s="221"/>
      <c r="C37" s="222" t="s">
        <v>580</v>
      </c>
      <c r="D37" s="223"/>
      <c r="E37" s="276">
        <f>E34-E30</f>
        <v>-99300723</v>
      </c>
      <c r="F37" s="289">
        <v>-3517992976</v>
      </c>
      <c r="G37" s="210"/>
      <c r="H37" s="211"/>
      <c r="I37" s="210"/>
      <c r="J37" s="210"/>
    </row>
    <row r="38" spans="1:11" ht="15.75" customHeight="1">
      <c r="A38" s="346">
        <v>3.1</v>
      </c>
      <c r="B38" s="347"/>
      <c r="C38" s="224" t="s">
        <v>550</v>
      </c>
      <c r="D38" s="225"/>
      <c r="E38" s="264"/>
      <c r="F38" s="288"/>
      <c r="G38" s="210"/>
      <c r="H38" s="211"/>
      <c r="I38" s="210"/>
      <c r="J38" s="210"/>
    </row>
    <row r="39" spans="1:11" ht="15.75" customHeight="1">
      <c r="A39" s="226"/>
      <c r="B39" s="227"/>
      <c r="C39" s="222" t="s">
        <v>551</v>
      </c>
      <c r="D39" s="228"/>
      <c r="E39" s="265">
        <f>E37-E41</f>
        <v>298449149</v>
      </c>
      <c r="F39" s="290">
        <v>-580438106</v>
      </c>
      <c r="G39" s="210"/>
      <c r="H39" s="211"/>
      <c r="I39" s="210"/>
      <c r="J39" s="210"/>
    </row>
    <row r="40" spans="1:11" ht="15.75" customHeight="1">
      <c r="A40" s="348">
        <v>3.2</v>
      </c>
      <c r="B40" s="349"/>
      <c r="C40" s="229" t="s">
        <v>587</v>
      </c>
      <c r="D40" s="230"/>
      <c r="E40" s="266"/>
      <c r="F40" s="291"/>
      <c r="G40" s="210"/>
      <c r="H40" s="211"/>
      <c r="I40" s="210"/>
      <c r="J40" s="210"/>
    </row>
    <row r="41" spans="1:11" ht="15.75" customHeight="1">
      <c r="A41" s="231"/>
      <c r="B41" s="232"/>
      <c r="C41" s="167" t="s">
        <v>582</v>
      </c>
      <c r="D41" s="228"/>
      <c r="E41" s="276">
        <v>-397749872</v>
      </c>
      <c r="F41" s="289">
        <v>-2937554870</v>
      </c>
      <c r="G41" s="210"/>
      <c r="H41" s="211"/>
      <c r="I41" s="210"/>
      <c r="J41" s="210"/>
    </row>
    <row r="42" spans="1:11" ht="15.75" customHeight="1">
      <c r="A42" s="348">
        <v>3.3</v>
      </c>
      <c r="B42" s="349"/>
      <c r="C42" s="224" t="s">
        <v>552</v>
      </c>
      <c r="D42" s="225"/>
      <c r="E42" s="267"/>
      <c r="F42" s="292"/>
      <c r="G42" s="210"/>
      <c r="H42" s="211"/>
      <c r="I42" s="210"/>
      <c r="J42" s="210"/>
    </row>
    <row r="43" spans="1:11" ht="15.75" customHeight="1">
      <c r="A43" s="226"/>
      <c r="B43" s="233"/>
      <c r="C43" s="167" t="s">
        <v>553</v>
      </c>
      <c r="D43" s="228"/>
      <c r="E43" s="268"/>
      <c r="F43" s="293"/>
      <c r="G43" s="210"/>
      <c r="H43" s="211"/>
      <c r="I43" s="210"/>
      <c r="J43" s="210"/>
    </row>
    <row r="44" spans="1:11" ht="15.75" customHeight="1">
      <c r="A44" s="344">
        <v>4</v>
      </c>
      <c r="B44" s="350">
        <v>4</v>
      </c>
      <c r="C44" s="234" t="s">
        <v>577</v>
      </c>
      <c r="D44" s="225"/>
      <c r="E44" s="269"/>
      <c r="F44" s="294"/>
      <c r="G44" s="210"/>
      <c r="H44" s="211"/>
      <c r="I44" s="210"/>
      <c r="J44" s="210"/>
    </row>
    <row r="45" spans="1:11" ht="15.75" customHeight="1">
      <c r="A45" s="235"/>
      <c r="B45" s="236"/>
      <c r="C45" s="167" t="s">
        <v>581</v>
      </c>
      <c r="D45" s="228"/>
      <c r="E45" s="270">
        <f>E35/E31-1</f>
        <v>7.5225390142328319E-3</v>
      </c>
      <c r="F45" s="295">
        <v>-1.43E-2</v>
      </c>
      <c r="G45" s="200"/>
      <c r="H45" s="211"/>
      <c r="I45" s="210"/>
      <c r="J45" s="210"/>
    </row>
    <row r="46" spans="1:11" ht="15.75" customHeight="1">
      <c r="A46" s="344">
        <v>5</v>
      </c>
      <c r="B46" s="350"/>
      <c r="C46" s="237" t="s">
        <v>554</v>
      </c>
      <c r="D46" s="238"/>
      <c r="E46" s="271"/>
      <c r="F46" s="296"/>
      <c r="G46" s="210"/>
      <c r="H46" s="211"/>
      <c r="I46" s="210"/>
      <c r="J46" s="210"/>
    </row>
    <row r="47" spans="1:11" ht="15.75" customHeight="1">
      <c r="A47" s="220"/>
      <c r="B47" s="221"/>
      <c r="C47" s="239" t="s">
        <v>555</v>
      </c>
      <c r="D47" s="240"/>
      <c r="E47" s="272"/>
      <c r="F47" s="297"/>
      <c r="G47" s="210"/>
      <c r="H47" s="211"/>
      <c r="I47" s="210"/>
      <c r="J47" s="210"/>
    </row>
    <row r="48" spans="1:11" ht="15.75" customHeight="1">
      <c r="A48" s="355">
        <v>5.0999999999999996</v>
      </c>
      <c r="B48" s="356"/>
      <c r="C48" s="241" t="s">
        <v>592</v>
      </c>
      <c r="D48" s="209"/>
      <c r="E48" s="304">
        <v>12451.26</v>
      </c>
      <c r="F48" s="299">
        <v>12451.26</v>
      </c>
      <c r="H48" s="211"/>
      <c r="I48" s="210"/>
      <c r="J48" s="210"/>
    </row>
    <row r="49" spans="1:10" ht="15.75" customHeight="1">
      <c r="A49" s="355">
        <v>5.2</v>
      </c>
      <c r="B49" s="356"/>
      <c r="C49" s="242" t="s">
        <v>593</v>
      </c>
      <c r="D49" s="243"/>
      <c r="E49" s="304">
        <v>10488.48</v>
      </c>
      <c r="F49" s="298">
        <v>10488.48</v>
      </c>
      <c r="G49" s="210"/>
      <c r="H49" s="211"/>
      <c r="I49" s="210"/>
      <c r="J49" s="210"/>
    </row>
    <row r="50" spans="1:10" ht="15.75" customHeight="1">
      <c r="A50" s="353">
        <v>6</v>
      </c>
      <c r="B50" s="354"/>
      <c r="C50" s="244" t="s">
        <v>578</v>
      </c>
      <c r="D50" s="245"/>
      <c r="E50" s="279"/>
      <c r="F50" s="280"/>
      <c r="G50" s="210"/>
      <c r="H50" s="211"/>
      <c r="I50" s="210"/>
      <c r="J50" s="210"/>
    </row>
    <row r="51" spans="1:10" ht="15.75" customHeight="1">
      <c r="A51" s="355">
        <v>6.1</v>
      </c>
      <c r="B51" s="356">
        <v>6.1</v>
      </c>
      <c r="C51" s="246" t="s">
        <v>594</v>
      </c>
      <c r="D51" s="247"/>
      <c r="E51" s="281">
        <v>22138.12</v>
      </c>
      <c r="F51" s="281">
        <v>22138.12</v>
      </c>
      <c r="G51" s="305"/>
      <c r="H51" s="211"/>
      <c r="I51" s="210"/>
      <c r="J51" s="210"/>
    </row>
    <row r="52" spans="1:10" ht="15.75" customHeight="1">
      <c r="A52" s="355">
        <v>6.2</v>
      </c>
      <c r="B52" s="356"/>
      <c r="C52" s="208" t="s">
        <v>595</v>
      </c>
      <c r="D52" s="241"/>
      <c r="E52" s="306">
        <v>233941927</v>
      </c>
      <c r="F52" s="281">
        <v>232195228.86000001</v>
      </c>
      <c r="G52" s="303"/>
      <c r="H52" s="211"/>
      <c r="I52" s="210"/>
      <c r="J52" s="210"/>
    </row>
    <row r="53" spans="1:10" ht="15.75" customHeight="1" thickBot="1">
      <c r="A53" s="351">
        <v>6.2</v>
      </c>
      <c r="B53" s="352">
        <v>6.3</v>
      </c>
      <c r="C53" s="248" t="s">
        <v>583</v>
      </c>
      <c r="D53" s="248"/>
      <c r="E53" s="282">
        <v>5.8999999999999999E-3</v>
      </c>
      <c r="F53" s="283">
        <v>5.8999999999999999E-3</v>
      </c>
      <c r="G53" s="303"/>
      <c r="H53" s="211"/>
      <c r="I53" s="210"/>
      <c r="J53" s="210"/>
    </row>
    <row r="54" spans="1:10" ht="15.75" customHeight="1">
      <c r="A54" s="249"/>
      <c r="B54" s="249"/>
      <c r="C54" s="249"/>
      <c r="D54" s="249"/>
      <c r="E54" s="250"/>
      <c r="F54" s="250"/>
    </row>
    <row r="55" spans="1:10">
      <c r="B55" s="251"/>
      <c r="C55" s="252" t="s">
        <v>556</v>
      </c>
      <c r="D55" s="252"/>
      <c r="E55" s="343" t="s">
        <v>557</v>
      </c>
      <c r="F55" s="343"/>
    </row>
    <row r="56" spans="1:10">
      <c r="B56" s="251"/>
      <c r="C56" s="253" t="s">
        <v>596</v>
      </c>
      <c r="D56" s="252"/>
      <c r="E56" s="377" t="s">
        <v>558</v>
      </c>
      <c r="F56" s="343"/>
    </row>
    <row r="57" spans="1:10" ht="14.25" customHeight="1">
      <c r="C57" s="254"/>
      <c r="D57" s="254"/>
      <c r="E57" s="174"/>
      <c r="F57" s="174"/>
    </row>
    <row r="58" spans="1:10" ht="14.25" customHeight="1">
      <c r="A58" s="255"/>
      <c r="B58" s="255"/>
    </row>
    <row r="59" spans="1:10" ht="14.25" customHeight="1">
      <c r="A59" s="255"/>
      <c r="B59" s="255"/>
    </row>
    <row r="60" spans="1:10" ht="14.25" customHeight="1">
      <c r="A60" s="255"/>
      <c r="B60" s="255"/>
    </row>
    <row r="61" spans="1:10" ht="14.25" customHeight="1">
      <c r="A61" s="255"/>
      <c r="B61" s="255"/>
    </row>
    <row r="62" spans="1:10" ht="14.25" customHeight="1">
      <c r="A62" s="255"/>
      <c r="B62" s="255"/>
    </row>
    <row r="63" spans="1:10" ht="14.25" customHeight="1">
      <c r="A63" s="255"/>
      <c r="B63" s="255"/>
      <c r="C63" s="253"/>
      <c r="E63" s="378"/>
      <c r="F63" s="378"/>
    </row>
    <row r="64" spans="1:10" ht="14.25" customHeight="1">
      <c r="A64" s="256"/>
      <c r="B64" s="256"/>
      <c r="C64" s="257"/>
      <c r="D64" s="173"/>
      <c r="E64" s="379"/>
      <c r="F64" s="379"/>
    </row>
    <row r="65" spans="1:4" ht="16.5">
      <c r="A65" s="256"/>
      <c r="B65" s="256"/>
      <c r="C65" s="256"/>
      <c r="D65" s="256"/>
    </row>
    <row r="66" spans="1:4" ht="16.5">
      <c r="A66" s="258"/>
      <c r="B66" s="258"/>
      <c r="C66" s="258"/>
      <c r="D66" s="258"/>
    </row>
    <row r="67" spans="1:4" ht="16.5">
      <c r="A67" s="259"/>
      <c r="B67" s="259"/>
      <c r="C67" s="258"/>
      <c r="D67" s="258"/>
    </row>
    <row r="68" spans="1:4" ht="15.75">
      <c r="A68" s="260"/>
      <c r="B68" s="260"/>
    </row>
  </sheetData>
  <mergeCells count="35">
    <mergeCell ref="E56:F56"/>
    <mergeCell ref="E63:F63"/>
    <mergeCell ref="E64:F64"/>
    <mergeCell ref="A40:B40"/>
    <mergeCell ref="A35:B35"/>
    <mergeCell ref="A31:B31"/>
    <mergeCell ref="A28:B28"/>
    <mergeCell ref="A26:B26"/>
    <mergeCell ref="A2:F2"/>
    <mergeCell ref="A3:F3"/>
    <mergeCell ref="A4:F4"/>
    <mergeCell ref="A6:F6"/>
    <mergeCell ref="A7:F7"/>
    <mergeCell ref="A23:B23"/>
    <mergeCell ref="C23:D23"/>
    <mergeCell ref="A24:B24"/>
    <mergeCell ref="C24:D24"/>
    <mergeCell ref="A30:B30"/>
    <mergeCell ref="D21:G21"/>
    <mergeCell ref="A1:F1"/>
    <mergeCell ref="E55:F55"/>
    <mergeCell ref="A36:B36"/>
    <mergeCell ref="A38:B38"/>
    <mergeCell ref="A42:B42"/>
    <mergeCell ref="A46:B46"/>
    <mergeCell ref="A53:B53"/>
    <mergeCell ref="A44:B44"/>
    <mergeCell ref="A50:B50"/>
    <mergeCell ref="A52:B52"/>
    <mergeCell ref="A48:B48"/>
    <mergeCell ref="A49:B49"/>
    <mergeCell ref="A51:B51"/>
    <mergeCell ref="A32:B32"/>
    <mergeCell ref="A34:B34"/>
    <mergeCell ref="A18:C18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4.25"/>
  <cols>
    <col min="2" max="2" width="32.25" bestFit="1" customWidth="1"/>
    <col min="3" max="3" width="13.25" bestFit="1" customWidth="1"/>
  </cols>
  <sheetData>
    <row r="1" spans="1:3" ht="15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4.25"/>
  <cols>
    <col min="3" max="3" width="16.125" bestFit="1" customWidth="1"/>
    <col min="5" max="5" width="16.1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WkW2m3tsa6uI1hRf+aBkLHHM4Nw=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bBIcIEDWOKkGxidQG2geu6vxRkE=</DigestValue>
    </Reference>
  </SignedInfo>
  <SignatureValue>XrL271Bz6s3w8MS8alwq4LRbmilFHyCUgD6nRHVySpQFvREuGCJsCnwQRReJF1xJY9kS27fQEm6x
D8Czhjst0gzTx6DbMxfCYbK2kDDtbH5piK++Rv92j1SyBOpRMN2XMtUy//rfiui8gjI3tc3Uk/E6
fSBYb9c6uEGeXGZwo2w=</SignatureValue>
  <KeyInfo>
    <X509Data>
      <X509Certificate>MIIF+jCCA+KgAwIBAgIQVAEBAYAnJ8R7bPmQhFoGTzANBgkqhkiG9w0BAQUFADBpMQswCQYDVQQG
EwJWTjETMBEGA1UEChMKVk5QVCBHcm91cDEeMBwGA1UECxMVVk5QVC1DQSBUcnVzdCBOZXR3b3Jr
MSUwIwYDVQQDExxWTlBUIENlcnRpZmljYXRpb24gQXV0aG9yaXR5MB4XDTIyMDUxNzA4MjMwMFoX
DTI0MDYyNjA4MDIwMFowgdQxCzAJBgNVBAYTAlZOMRIwEAYDVQQIDAlIw4AgTuG7mEkxHDAaBgNV
BAcME1F14bqtbiBIb8OgbiBLaeG6v20xbzBtBgNVBAMMZk5Hw4JOIEjDgE5HIFRIxq/GoE5HIE3h
uqBJIEPhu5QgUEjhuqZOIMSQ4bqmVSBUxq8gVsOAIFBIw4FUIFRSSeG7gk4gVknhu4ZUIE5BTSAt
IENISSBOSMOBTkggSMOAIFRIw4BOSDEiMCAGCgmSJomT8ixkAQEMEk1TVDowMTAwMTUwNjE5LTA3
MzCBnzANBgkqhkiG9w0BAQEFAAOBjQAwgYkCgYEA3BCtfA+TOhlgO/z1Vw/WrcYQepMGxy3QiWmg
deKd/sPt+JRRskmRf3xfpOWkQY54ZJ1X3FYOMINDjsl83xwq3/xWVhkAFSeoJsZMxSr9U9m8980m
fsv0d6ZWEOUzu0FiY0fIMIf+EFL4e43Y7uI3DR0M1HS2jFq+bgdIYCFgfb0CAwEAAaOCAbQwggGw
MHAGCCsGAQUFBwEBBGQwYjAyBggrBgEFBQcwAoYmaHR0cDovL3B1Yi52bnB0LWNhLnZuL2NlcnRz
L3ZucHRjYS5jZXIwLAYIKwYBBQUHMAGGIGh0dHA6Ly9vY3NwLnZucHQtY2Eudm4vcmVzcG9uZGVy
MB0GA1UdDgQWBBQl/UNoeuB4176wGuJi3oV2wI0CDDAMBgNVHRMBAf8EAjAAMB8GA1UdIwQYMBaA
FAZpwNXVAooVjUZ96XziaApVrGqvMGgGA1UdIARhMF8wXQYOKwYBBAGB7QMBAQMBAQEwSzAiBggr
BgEFBQcCAjAWHhQATwBJAEQALQBTAFQALQAxAC4AMDAlBggrBgEFBQcCARYZaHR0cDovL3B1Yi52
bnB0LWNhLnZuL3JwYTAxBgNVHR8EKjAoMCagJKAihiBodHRwOi8vY3JsLnZucHQtY2Eudm4vdm5w
dGNhLmNybDAOBgNVHQ8BAf8EBAMCBPAwIAYDVR0lBBkwFwYKKwYBBAGCNwoDDAYJKoZIhvcvAQEF
MB8GA1UdEQQYMBaBFGR2Y2suaHRoQGJpZHYuY29tLnZuMA0GCSqGSIb3DQEBBQUAA4ICAQCx2ku7
pqm+gaW9wxR5dymu07f1CzpeJX8iHtEYTFuiooTwWNaarqOwoCsNLR9uPyVJ1In7aosPPAgfF5QY
GFpBYEqmqBUp1uyjYx5+iHr0W4e5CONZLt/htC+3+XPFgCbslnqKJ6k2WO3yEz/UJWXhrc+56xAQ
LSbERQdP+++DCuXmTpxx1WvSbfgXPssnTy+DdTLbN1YWoJJPl/Uf7Sm0zT/behBHGcB5tX285ju7
3JgndKuRfxNJYVzIOU1VfMWpXP6uVcz3MUgsGKTBE99YTWVZistzF5FYmfFyXei8Z61lqpf+roWQ
HcUusjYehS/tpmFHBcCJM9i01/jny6syOXYhGkxuoHcZJgQaQArhKxvLAffsNPAYTuWzbl7McU4e
wBnB4VbNoJtn+Y/SOKita9jw/9X0EabOhCccfsPzBSqbPsKlQyHI2BzN/XiSrt8hLt8WodEJc1i6
mISZqAKoLQGyG/lGAuru4Nj1UfWs/C01qQGecx8sdKyIb8oKOiQM4yhkYF9CZAQvEj8faCPhuvNL
QRYL6MkMzY9HJiDrrhA0Amw/pbsrWhT1kcGRB5Xy0WrYQ9119nh1p69GkFDmsVOAkFK38czQmHVB
riPmPYmdUHFSTeEwazNnoVqv2LrbsjF7vhmsh6bf4nOxxkvYRAypjr3FmX+qsMX7wxTKww==</X509Certificate>
    </X509Data>
  </KeyInfo>
  <Object xmlns:mdssi="http://schemas.openxmlformats.org/package/2006/digital-signature" Id="idPackageObject">
    <Manifest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sharedStrings.xml?ContentType=application/vnd.openxmlformats-officedocument.spreadsheetml.sharedStrings+xml">
        <DigestMethod Algorithm="http://www.w3.org/2000/09/xmldsig#sha1"/>
        <DigestValue>ePIUt+ElIA9NtTx8YJYwRAR16AA=</DigestValue>
      </Reference>
      <Reference URI="/xl/worksheets/sheet5.xml?ContentType=application/vnd.openxmlformats-officedocument.spreadsheetml.worksheet+xml">
        <DigestMethod Algorithm="http://www.w3.org/2000/09/xmldsig#sha1"/>
        <DigestValue>FtOAK16oUlCEGA4hoLiKPdjq3Co=</DigestValue>
      </Reference>
      <Reference URI="/xl/worksheets/sheet6.xml?ContentType=application/vnd.openxmlformats-officedocument.spreadsheetml.worksheet+xml">
        <DigestMethod Algorithm="http://www.w3.org/2000/09/xmldsig#sha1"/>
        <DigestValue>j1FcGdNUNmvsE32rtyIHflvP1go=</DigestValue>
      </Reference>
      <Reference URI="/xl/worksheets/sheet7.xml?ContentType=application/vnd.openxmlformats-officedocument.spreadsheetml.worksheet+xml">
        <DigestMethod Algorithm="http://www.w3.org/2000/09/xmldsig#sha1"/>
        <DigestValue>7sd0nMRxtiNUCkTCd4UBHS32orY=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lGf/U5m1hL65KLf98VQ87TiAkh8=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calcChain.xml?ContentType=application/vnd.openxmlformats-officedocument.spreadsheetml.calcChain+xml">
        <DigestMethod Algorithm="http://www.w3.org/2000/09/xmldsig#sha1"/>
        <DigestValue>cBDJQJQonvPBkHyezNrHl4TU8UE=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sheets/sheet8.xml?ContentType=application/vnd.openxmlformats-officedocument.spreadsheetml.worksheet+xml">
        <DigestMethod Algorithm="http://www.w3.org/2000/09/xmldsig#sha1"/>
        <DigestValue>6i/gq7PiUz/+AXiHThkArYFEzoo=</DigestValue>
      </Reference>
      <Reference URI="/xl/styles.xml?ContentType=application/vnd.openxmlformats-officedocument.spreadsheetml.styles+xml">
        <DigestMethod Algorithm="http://www.w3.org/2000/09/xmldsig#sha1"/>
        <DigestValue>kW7x9iurJAlWGlAzc3xRkvRX/8A=</DigestValue>
      </Reference>
      <Reference URI="/xl/worksheets/sheet2.xml?ContentType=application/vnd.openxmlformats-officedocument.spreadsheetml.worksheet+xml">
        <DigestMethod Algorithm="http://www.w3.org/2000/09/xmldsig#sha1"/>
        <DigestValue>lHcttY9obKMypGLePoyb7adDRtY=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3.xml?ContentType=application/vnd.openxmlformats-officedocument.spreadsheetml.worksheet+xml">
        <DigestMethod Algorithm="http://www.w3.org/2000/09/xmldsig#sha1"/>
        <DigestValue>FFK+LPNHq0SISgtr2+XZB3E/vAQ=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workbook.xml?ContentType=application/vnd.openxmlformats-officedocument.spreadsheetml.sheet.main+xml">
        <DigestMethod Algorithm="http://www.w3.org/2000/09/xmldsig#sha1"/>
        <DigestValue>0eVSSUkr5EavX2RJpM302EJdL/c=</DigestValue>
      </Reference>
      <Reference URI="/xl/worksheets/sheet1.xml?ContentType=application/vnd.openxmlformats-officedocument.spreadsheetml.worksheet+xml">
        <DigestMethod Algorithm="http://www.w3.org/2000/09/xmldsig#sha1"/>
        <DigestValue>9ghhBs649ZGgGoC9gMRVVK6QbtI=</DigestValue>
      </Reference>
      <Reference URI="/xl/worksheets/sheet4.xml?ContentType=application/vnd.openxmlformats-officedocument.spreadsheetml.worksheet+xml">
        <DigestMethod Algorithm="http://www.w3.org/2000/09/xmldsig#sha1"/>
        <DigestValue>kGI2WFM463y8DAVfZJxNU3igPJA=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12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</Manifest>
    <SignatureProperties>
      <SignatureProperty Id="idSignatureTime" Target="#idPackageSignature">
        <mdssi:SignatureTime>
          <mdssi:Format>YYYY-MM-DDThh:mm:ssTZD</mdssi:Format>
          <mdssi:Value>2022-12-05T10:43:32Z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2022-12-05T10:43:32Z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K3lop9FlCCe4gZRox8moDHqXpYM=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pkkbktqwTF4lBJc8OtCxKT+oSmE=</DigestValue>
    </Reference>
  </SignedInfo>
  <SignatureValue>fTw97bSRJqof/gQ7+u+cgBd86Af7gMN4HthcwxlU+tHq8hCOfErYXCtLHs3VTIRaxu4pz96DHXqQ
ZNJJvQyp6YApHmhW3VfugARjcbie0N7iRMSKmo1q20USHyW+VbKKIOxfMEuASpFD4+GTr41vWAEj
32ppeEkGm5UCRmC0A6U=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cBDJQJQonvPBkHyezNrHl4TU8UE=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lGf/U5m1hL65KLf98VQ87TiAkh8=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ePIUt+ElIA9NtTx8YJYwRAR16AA=</DigestValue>
      </Reference>
      <Reference URI="/xl/styles.xml?ContentType=application/vnd.openxmlformats-officedocument.spreadsheetml.styles+xml">
        <DigestMethod Algorithm="http://www.w3.org/2000/09/xmldsig#sha1"/>
        <DigestValue>kW7x9iurJAlWGlAzc3xRkvRX/8A=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0eVSSUkr5EavX2RJpM302EJdL/c=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9ghhBs649ZGgGoC9gMRVVK6QbtI=</DigestValue>
      </Reference>
      <Reference URI="/xl/worksheets/sheet2.xml?ContentType=application/vnd.openxmlformats-officedocument.spreadsheetml.worksheet+xml">
        <DigestMethod Algorithm="http://www.w3.org/2000/09/xmldsig#sha1"/>
        <DigestValue>lHcttY9obKMypGLePoyb7adDRtY=</DigestValue>
      </Reference>
      <Reference URI="/xl/worksheets/sheet3.xml?ContentType=application/vnd.openxmlformats-officedocument.spreadsheetml.worksheet+xml">
        <DigestMethod Algorithm="http://www.w3.org/2000/09/xmldsig#sha1"/>
        <DigestValue>FFK+LPNHq0SISgtr2+XZB3E/vAQ=</DigestValue>
      </Reference>
      <Reference URI="/xl/worksheets/sheet4.xml?ContentType=application/vnd.openxmlformats-officedocument.spreadsheetml.worksheet+xml">
        <DigestMethod Algorithm="http://www.w3.org/2000/09/xmldsig#sha1"/>
        <DigestValue>kGI2WFM463y8DAVfZJxNU3igPJA=</DigestValue>
      </Reference>
      <Reference URI="/xl/worksheets/sheet5.xml?ContentType=application/vnd.openxmlformats-officedocument.spreadsheetml.worksheet+xml">
        <DigestMethod Algorithm="http://www.w3.org/2000/09/xmldsig#sha1"/>
        <DigestValue>FtOAK16oUlCEGA4hoLiKPdjq3Co=</DigestValue>
      </Reference>
      <Reference URI="/xl/worksheets/sheet6.xml?ContentType=application/vnd.openxmlformats-officedocument.spreadsheetml.worksheet+xml">
        <DigestMethod Algorithm="http://www.w3.org/2000/09/xmldsig#sha1"/>
        <DigestValue>j1FcGdNUNmvsE32rtyIHflvP1go=</DigestValue>
      </Reference>
      <Reference URI="/xl/worksheets/sheet7.xml?ContentType=application/vnd.openxmlformats-officedocument.spreadsheetml.worksheet+xml">
        <DigestMethod Algorithm="http://www.w3.org/2000/09/xmldsig#sha1"/>
        <DigestValue>7sd0nMRxtiNUCkTCd4UBHS32orY=</DigestValue>
      </Reference>
      <Reference URI="/xl/worksheets/sheet8.xml?ContentType=application/vnd.openxmlformats-officedocument.spreadsheetml.worksheet+xml">
        <DigestMethod Algorithm="http://www.w3.org/2000/09/xmldsig#sha1"/>
        <DigestValue>6i/gq7PiUz/+AXiHThkArYFEzoo=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2022-12-05T11:31:36Z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2022-12-05T11:31:36Z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VIET HA</cp:lastModifiedBy>
  <cp:lastPrinted>2022-12-05T10:08:58Z</cp:lastPrinted>
  <dcterms:created xsi:type="dcterms:W3CDTF">2014-09-25T08:23:57Z</dcterms:created>
  <dcterms:modified xsi:type="dcterms:W3CDTF">2022-12-05T10:10:15Z</dcterms:modified>
</cp:coreProperties>
</file>