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3" authorId="0">
      <text>
        <r>
          <rPr>
            <sz val="10"/>
            <rFont val="Arial"/>
            <family val="0"/>
          </rPr>
          <t>Ô chỉ tiêu có định dạng số. Đơn vị tính x 1 (hoặc %)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G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<sst xmlns="http://schemas.openxmlformats.org/spreadsheetml/2006/main" count="1589" uniqueCount="353">
  <si>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</si>
  <si>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</si>
  <si>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</si>
  <si>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</si>
  <si>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</si>
  <si>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</si>
  <si>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</si>
  <si>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</si>
  <si>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</si>
  <si>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</si>
  <si>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</si>
  <si>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</si>
  <si>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</si>
  <si>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</si>
  <si>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</si>
  <si>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</si>
  <si>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</si>
  <si>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</si>
  <si>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</si>
  <si>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</si>
  <si>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</si>
  <si>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</si>
  <si>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</si>
  <si>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</si>
  <si>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</si>
  <si>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</si>
  <si>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</si>
  <si>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</si>
  <si>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</si>
  <si>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</si>
  <si>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</si>
  <si>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</si>
  <si>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</si>
  <si>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</si>
  <si>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</si>
  <si>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</si>
  <si>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</si>
  <si>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</si>
  <si>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</si>
  <si>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</si>
  <si>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</si>
  <si>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</si>
  <si>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</si>
  <si>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</si>
  <si>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</si>
  <si>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</si>
  <si>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</si>
  <si>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</si>
  <si>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</si>
  <si>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</si>
  <si>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</si>
  <si>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</si>
  <si>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</si>
  <si>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</si>
  <si>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</si>
  <si>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</si>
  <si>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</si>
  <si>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</si>
  <si>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</si>
  <si>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</si>
  <si>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</si>
  <si>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</si>
  <si>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</si>
  <si>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</si>
  <si>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</si>
  <si>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</si>
  <si>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</si>
  <si>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</si>
  <si>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</si>
  <si>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</si>
  <si>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</si>
  <si>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</si>
  <si>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</si>
  <si>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</si>
  <si>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</si>
  <si>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</si>
  <si>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</si>
  <si>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</si>
  <si>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</si>
  <si>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</si>
  <si>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</si>
  <si>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</si>
  <si>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</si>
  <si>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</si>
  <si>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</si>
  <si>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</si>
  <si>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</si>
  <si>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</si>
  <si>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</si>
  <si>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</si>
  <si>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</si>
  <si>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</si>
  <si>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</si>
  <si>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</si>
  <si>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</si>
  <si>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</si>
  <si>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</si>
  <si>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</si>
  <si>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</si>
  <si>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</si>
  <si>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</si>
  <si>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</si>
  <si>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</si>
  <si>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</si>
  <si>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</si>
  <si>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</si>
  <si>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</si>
  <si>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</si>
  <si>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</si>
  <si>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</si>
  <si>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</si>
  <si>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</si>
  <si>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</si>
  <si>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</si>
  <si>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</si>
  <si>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</si>
  <si>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</si>
  <si>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</si>
  <si>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</si>
  <si>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</si>
  <si>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</si>
  <si>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</si>
  <si>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</si>
  <si>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</si>
  <si>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</si>
  <si>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</si>
  <si>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</si>
  <si>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</si>
  <si>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</si>
  <si>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</si>
  <si>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</si>
  <si>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</si>
  <si>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</si>
  <si>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</si>
  <si>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</si>
  <si>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</si>
  <si>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</si>
  <si>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</si>
  <si>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</si>
  <si>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</si>
  <si>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</si>
  <si>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</si>
  <si>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</si>
  <si>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</si>
  <si>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</si>
  <si>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</si>
  <si>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</si>
  <si>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</si>
  <si>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</si>
  <si>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</si>
  <si>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</si>
  <si>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</si>
  <si>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</si>
  <si>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</si>
  <si>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</si>
  <si>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</si>
  <si>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</si>
  <si>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</si>
  <si>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</si>
  <si>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</si>
  <si>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</si>
  <si>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</si>
  <si>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</si>
  <si>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</si>
  <si>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</si>
  <si>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</si>
  <si>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</si>
  <si>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</si>
  <si>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</si>
  <si>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</si>
  <si>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</si>
  <si>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</si>
  <si>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</si>
  <si>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</si>
  <si>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</si>
  <si>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</si>
  <si>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</si>
  <si>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</si>
  <si>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</si>
  <si>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</si>
  <si>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</si>
  <si>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</si>
  <si>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</si>
  <si>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</si>
  <si>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</si>
  <si>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</si>
  <si>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</si>
  <si>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</si>
  <si>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</si>
  <si>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</si>
  <si>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</si>
  <si>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</si>
  <si>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</si>
  <si>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</si>
  <si>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</si>
  <si>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</si>
  <si>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</si>
  <si>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</si>
  <si>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</si>
  <si>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</si>
  <si>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</si>
  <si>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</si>
  <si>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</si>
  <si>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</si>
  <si>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</si>
  <si>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</si>
  <si>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</si>
  <si>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</si>
  <si>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</si>
  <si>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</si>
  <si>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</si>
  <si>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</si>
  <si>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</si>
  <si>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</si>
  <si>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</si>
  <si>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</si>
  <si>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</si>
  <si>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</si>
  <si>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</si>
  <si>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</si>
  <si>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</si>
  <si>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</si>
  <si>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</si>
  <si>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</si>
  <si>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</si>
  <si>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</si>
  <si>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</si>
  <si>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</si>
  <si>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</si>
  <si>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</si>
  <si>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</si>
  <si>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</si>
  <si>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</si>
  <si>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</si>
  <si>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</si>
  <si>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</si>
  <si>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</si>
  <si>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</si>
  <si>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</si>
  <si>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</si>
  <si>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</si>
  <si>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</si>
  <si>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</si>
  <si>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</si>
  <si>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</si>
  <si>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</si>
  <si>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</si>
  <si>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</si>
  <si>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</si>
  <si>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</si>
  <si>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</si>
  <si>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</si>
  <si>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</si>
  <si>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</si>
  <si>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</si>
  <si>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</si>
  <si>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</si>
  <si>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</si>
  <si>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</si>
  <si>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</si>
  <si>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</si>
  <si>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</si>
  <si>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</si>
  <si>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</si>
  <si>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</si>
  <si>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</si>
  <si>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</si>
  <si>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</si>
  <si>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</si>
  <si>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</si>
  <si>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</si>
  <si>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</si>
  <si>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</si>
  <si>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</si>
  <si>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</si>
  <si>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</si>
  <si>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</si>
  <si>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</si>
  <si>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</si>
  <si>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</si>
  <si>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</si>
  <si>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</si>
  <si>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</si>
  <si>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</si>
  <si>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</si>
  <si>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</si>
  <si>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</si>
  <si>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</si>
  <si>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</si>
  <si>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</si>
  <si>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</si>
  <si>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</si>
  <si>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</si>
  <si>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</si>
  <si>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</si>
  <si>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</si>
  <si>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</si>
  <si>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</si>
  <si>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</si>
  <si>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</si>
  <si>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</si>
  <si>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</si>
  <si>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</si>
  <si>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</si>
  <si>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</si>
  <si>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</si>
  <si>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</si>
  <si>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</si>
  <si>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</si>
  <si>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</si>
  <si>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</si>
  <si>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</si>
  <si>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</si>
  <si>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</si>
  <si>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</si>
  <si>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</si>
  <si>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</si>
  <si>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</si>
  <si>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</si>
  <si>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</si>
  <si>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</si>
  <si>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</si>
  <si>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</si>
  <si>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</si>
  <si>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</si>
  <si>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</si>
  <si>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</si>
  <si>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</si>
  <si>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</si>
  <si>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</si>
  <si>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</si>
  <si>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</si>
  <si>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</si>
  <si>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</si>
  <si>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</si>
  <si>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</si>
  <si>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</si>
  <si>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</si>
  <si>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</si>
  <si>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</si>
  <si>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4. Ngày lập báo cáo: 09/09/2022</t>
  </si>
  <si>
    <t>BID</t>
  </si>
  <si>
    <t>HDB</t>
  </si>
  <si>
    <t>LPB</t>
  </si>
  <si>
    <t>MBB</t>
  </si>
  <si>
    <t>MSB</t>
  </si>
  <si>
    <t>VCB</t>
  </si>
  <si>
    <t>2246.1</t>
  </si>
  <si>
    <t>2246.2</t>
  </si>
  <si>
    <t>2246.3</t>
  </si>
  <si>
    <t>2246.4</t>
  </si>
  <si>
    <t>2246.5</t>
  </si>
  <si>
    <t>2246.6</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</si>
</sst>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73" fontId="0" fillId="0" borderId="0" xfId="41" applyNumberFormat="1" applyFont="1" applyAlignment="1">
      <alignment/>
    </xf>
    <xf numFmtId="173" fontId="3" fillId="33" borderId="10" xfId="41" applyNumberFormat="1" applyFont="1" applyFill="1" applyBorder="1" applyAlignment="1">
      <alignment horizontal="center" vertical="justify"/>
    </xf>
    <xf numFmtId="173" fontId="3" fillId="0" borderId="10" xfId="41" applyNumberFormat="1" applyFont="1" applyBorder="1" applyAlignment="1">
      <alignment horizontal="left"/>
    </xf>
    <xf numFmtId="173" fontId="1" fillId="0" borderId="10" xfId="41" applyNumberFormat="1" applyFont="1" applyBorder="1" applyAlignment="1">
      <alignment horizontal="left"/>
    </xf>
    <xf numFmtId="173" fontId="1" fillId="33" borderId="10" xfId="41" applyNumberFormat="1" applyFont="1" applyFill="1" applyBorder="1" applyAlignment="1">
      <alignment horizontal="left"/>
    </xf>
    <xf numFmtId="171"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71" fontId="3" fillId="0" borderId="10" xfId="41" applyFont="1" applyBorder="1" applyAlignment="1">
      <alignment horizontal="right"/>
    </xf>
    <xf numFmtId="171" fontId="1" fillId="0" borderId="10" xfId="41" applyFont="1" applyBorder="1" applyAlignment="1">
      <alignment horizontal="right"/>
    </xf>
    <xf numFmtId="173" fontId="1" fillId="0" borderId="10" xfId="41" applyNumberFormat="1" applyFont="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10" fontId="1" fillId="0" borderId="10" xfId="59"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20" sqref="C20"/>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28" t="s">
        <v>0</v>
      </c>
      <c r="B1" s="28"/>
      <c r="C1" s="28"/>
      <c r="D1" s="28"/>
    </row>
    <row r="2" spans="1:4" ht="9" customHeight="1">
      <c r="A2" s="28"/>
      <c r="B2" s="28"/>
      <c r="C2" s="28"/>
      <c r="D2" s="28"/>
    </row>
    <row r="3" spans="1:4" ht="15" customHeight="1">
      <c r="A3" s="1" t="s">
        <v>1</v>
      </c>
      <c r="B3" s="1" t="s">
        <v>1</v>
      </c>
      <c r="C3" s="2" t="s">
        <v>2</v>
      </c>
      <c r="D3" s="10" t="s">
        <v>336</v>
      </c>
    </row>
    <row r="4" spans="1:4" ht="15" customHeight="1">
      <c r="A4" s="1" t="s">
        <v>1</v>
      </c>
      <c r="B4" s="1" t="s">
        <v>1</v>
      </c>
      <c r="C4" s="2" t="s">
        <v>3</v>
      </c>
      <c r="D4" s="1">
        <v>8</v>
      </c>
    </row>
    <row r="5" spans="1:4" ht="15" customHeight="1">
      <c r="A5" s="1" t="s">
        <v>1</v>
      </c>
      <c r="B5" s="1" t="s">
        <v>1</v>
      </c>
      <c r="C5" s="2" t="s">
        <v>4</v>
      </c>
      <c r="D5" s="1">
        <v>2022</v>
      </c>
    </row>
    <row r="6" spans="1:4" ht="15" customHeight="1">
      <c r="A6" s="1" t="s">
        <v>1</v>
      </c>
      <c r="B6" s="1" t="s">
        <v>1</v>
      </c>
      <c r="C6" s="1" t="s">
        <v>1</v>
      </c>
      <c r="D6" s="1" t="s">
        <v>1</v>
      </c>
    </row>
    <row r="7" spans="1:4" ht="15" customHeight="1">
      <c r="A7" s="29" t="s">
        <v>337</v>
      </c>
      <c r="B7" s="30"/>
      <c r="C7" s="1"/>
      <c r="D7" s="1" t="s">
        <v>1</v>
      </c>
    </row>
    <row r="8" spans="1:4" ht="15" customHeight="1">
      <c r="A8" s="29" t="s">
        <v>338</v>
      </c>
      <c r="B8" s="30"/>
      <c r="C8" s="1"/>
      <c r="D8" s="1" t="s">
        <v>1</v>
      </c>
    </row>
    <row r="9" spans="1:4" ht="15" customHeight="1">
      <c r="A9" s="29" t="s">
        <v>339</v>
      </c>
      <c r="B9" s="30"/>
      <c r="C9" s="1"/>
      <c r="D9" s="1" t="s">
        <v>1</v>
      </c>
    </row>
    <row r="10" spans="1:4" ht="15" customHeight="1">
      <c r="A10" s="29" t="s">
        <v>340</v>
      </c>
      <c r="B10" s="30"/>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27" t="s">
        <v>52</v>
      </c>
      <c r="B33" s="27"/>
      <c r="C33" s="27" t="s">
        <v>53</v>
      </c>
      <c r="D33" s="27"/>
    </row>
    <row r="34" spans="1:4" ht="15" customHeight="1">
      <c r="A34" s="26" t="s">
        <v>54</v>
      </c>
      <c r="B34" s="26"/>
      <c r="C34" s="26" t="s">
        <v>54</v>
      </c>
      <c r="D34" s="26"/>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2" t="s">
        <v>6</v>
      </c>
      <c r="B1" s="32" t="s">
        <v>118</v>
      </c>
      <c r="C1" s="32" t="s">
        <v>236</v>
      </c>
      <c r="D1" s="32"/>
      <c r="E1" s="32" t="s">
        <v>237</v>
      </c>
      <c r="F1" s="32"/>
      <c r="G1" s="32" t="s">
        <v>317</v>
      </c>
    </row>
    <row r="2" spans="1:7" ht="15" customHeight="1">
      <c r="A2" s="32"/>
      <c r="B2" s="32"/>
      <c r="C2" s="7" t="s">
        <v>308</v>
      </c>
      <c r="D2" s="7" t="s">
        <v>314</v>
      </c>
      <c r="E2" s="7" t="s">
        <v>308</v>
      </c>
      <c r="F2" s="7" t="s">
        <v>314</v>
      </c>
      <c r="G2" s="32"/>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2" t="s">
        <v>6</v>
      </c>
      <c r="B1" s="32" t="s">
        <v>326</v>
      </c>
      <c r="C1" s="32" t="s">
        <v>179</v>
      </c>
      <c r="D1" s="32" t="s">
        <v>180</v>
      </c>
      <c r="E1" s="32"/>
      <c r="F1" s="32" t="s">
        <v>181</v>
      </c>
      <c r="G1" s="32"/>
      <c r="H1" s="32" t="s">
        <v>327</v>
      </c>
    </row>
    <row r="2" spans="1:8" ht="15" customHeight="1">
      <c r="A2" s="32"/>
      <c r="B2" s="32"/>
      <c r="C2" s="32"/>
      <c r="D2" s="7" t="s">
        <v>308</v>
      </c>
      <c r="E2" s="7" t="s">
        <v>314</v>
      </c>
      <c r="F2" s="7" t="s">
        <v>308</v>
      </c>
      <c r="G2" s="7" t="s">
        <v>314</v>
      </c>
      <c r="H2" s="32"/>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{'SheetId':'0e67e680-b807-4d33-99c0-7b78881f5ae3','UId':'9cbd5645-d1cc-4c66-9f84-d2f549c40baa','Col':4,'Row':3,'Format':'numberic','Value':'43701976237','TargetCode':''}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 ','TargetCode':''}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{'SheetId':'0e67e680-b807-4d33-99c0-7b78881f5ae3','UId':'8adc06ea-6b87-4c42-b656-c6dbc003e2fd','Col':4,'Row':4,'Format':'numberic','Value':'24000000000','TargetCode':''}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{'SheetId':'0e67e680-b807-4d33-99c0-7b78881f5ae3','UId':'ff256832-31a8-4b18-a932-43bc9d1665b9','Col':4,'Row':6,'ColDynamic':4,'RowDynamic':5,'Format':'numberic','Value':'19701976237','TargetCode':''}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 ','TargetCode':''}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{'SheetId':'0e67e680-b807-4d33-99c0-7b78881f5ae3','UId':'c59bc369-ef6c-4ae7-8932-3d3cd7b0f999','Col':4,'Row':8,'ColDynamic':4,'RowDynamic':9,'Format':'numberic','Value':'7354250000','TargetCode':''}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 ','TargetCode':''}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 ','TargetCode':''}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 ','TargetCode':''}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{'SheetId':'0e67e680-b807-4d33-99c0-7b78881f5ae3','UId':'4db3253d-9c46-4d6e-918f-a429377ea210','Col':4,'Row':16,'Format':'numberic','Value':'39561644','TargetCode':''}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 ','TargetCode':''}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{'SheetId':'0e67e680-b807-4d33-99c0-7b78881f5ae3','UId':'9165401c-9eab-437b-81ae-d4feb80e4e2f','Col':4,'Row':30,'Format':'numberic','Value':'51095787881','TargetCode':''}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 ','TargetCode':''}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{'SheetId':'0e67e680-b807-4d33-99c0-7b78881f5ae3','UId':'6823b56c-6355-4646-a028-45bac846780f','Col':4,'Row':37,'Format':'numberic','Value':'269923008','TargetCode':''}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 ','TargetCode':''}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{'SheetId':'0e67e680-b807-4d33-99c0-7b78881f5ae3','UId':'3c70b8a9-b1ec-43c2-876f-82404e71a395','Col':4,'Row':40,'Format':'numberic','Value':'269923008','TargetCode':''}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 ','TargetCode':''}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{'SheetId':'0e67e680-b807-4d33-99c0-7b78881f5ae3','UId':'47fa62ea-4432-4646-9d4f-ee5aab71af85','Col':4,'Row':41,'Format':'numberic','Value':'50825864873','TargetCode':''}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 ','TargetCode':''}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{'SheetId':'0e67e680-b807-4d33-99c0-7b78881f5ae3','UId':'7104513d-d6f9-4449-8a07-2e2ffcb96545','Col':4,'Row':42,'Format':'numberic','Value':'5109968.04','TargetCode':''}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 ','TargetCode':''}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{'SheetId':'0e67e680-b807-4d33-99c0-7b78881f5ae3','UId':'4e4f6161-da0f-463f-8dd1-39772b1d4eda','Col':4,'Row':43,'Format':'numberic','Value':'9946.41','TargetCode':''}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 ','TargetCode':''}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{'SheetId':'9e57442d-faa2-4732-bfe8-6082c7f4cc3b','UId':'1ab6082b-49bd-46b5-a368-d8740fb12834','Col':4,'Row':2,'Format':'numberic','Value':'57460704','TargetCode':''}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 ','TargetCode':''}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{'SheetId':'9e57442d-faa2-4732-bfe8-6082c7f4cc3b','UId':'44591e3f-5579-49aa-bc70-68808b3d1875','Col':6,'Row':2,'Format':'numberic','Value':'57460704','TargetCode':''}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 ','TargetCode':''}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 ','TargetCode':''}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 ','TargetCode':''}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{'SheetId':'9e57442d-faa2-4732-bfe8-6082c7f4cc3b','UId':'5cf117a3-96d2-4aaf-916d-02b16ba83420','Col':4,'Row':7,'ColDynamic':4,'RowDynamic':4,'Format':'numberic','Value':'57460704','TargetCode':''}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 ','TargetCode':''}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{'SheetId':'9e57442d-faa2-4732-bfe8-6082c7f4cc3b','UId':'d5829e20-95a8-4535-904c-7e09f2cdc9f2','Col':6,'Row':7,'ColDynamic':6,'RowDynamic':4,'Format':'numberic','Value':'57460704','TargetCode':''}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{'SheetId':'9e57442d-faa2-4732-bfe8-6082c7f4cc3b','UId':'21f3c77c-886e-43f3-9ba5-fdc740bf45a7','Col':4,'Row':11,'ColDynamic':4,'RowDynamic':8,'Format':'numberic','Value':'146912805','TargetCode':''}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 ','TargetCode':''}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{'SheetId':'9e57442d-faa2-4732-bfe8-6082c7f4cc3b','UId':'c1a4252e-e2cb-4233-bed1-d3afc836ccc8','Col':6,'Row':11,'ColDynamic':6,'RowDynamic':8,'Format':'numberic','Value':'146912805','TargetCode':''}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{'SheetId':'9e57442d-faa2-4732-bfe8-6082c7f4cc3b','UId':'2b4c7218-ef2f-452d-80ea-cb1d29493e04','Col':4,'Row':12,'Format':'numberic','Value':'47817392','TargetCode':''}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 ','TargetCode':''}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{'SheetId':'9e57442d-faa2-4732-bfe8-6082c7f4cc3b','UId':'4e500903-fadf-4a73-8849-257ec68842d0','Col':6,'Row':12,'Format':'numberic','Value':'47817392','TargetCode':''}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{'SheetId':'9e57442d-faa2-4732-bfe8-6082c7f4cc3b','UId':'157e5771-4dd4-4ed6-838c-69dd228515cd','Col':4,'Row':14,'ColDynamic':4,'RowDynamic':11,'Format':'numberic','Value':'23923353','TargetCode':''}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 ','TargetCode':''}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{'SheetId':'9e57442d-faa2-4732-bfe8-6082c7f4cc3b','UId':'18031c0a-5fc4-4a35-8331-a60cef3972fd','Col':6,'Row':14,'ColDynamic':6,'RowDynamic':11,'Format':'numberic','Value':'23923353','TargetCode':''}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{'SheetId':'9e57442d-faa2-4732-bfe8-6082c7f4cc3b','UId':'963cdae6-2163-4975-9a2a-f08497c7292d','Col':4,'Row':17,'Format':'numberic','Value':'22248386','TargetCode':''}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 ','TargetCode':''}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{'SheetId':'9e57442d-faa2-4732-bfe8-6082c7f4cc3b','UId':'a66486eb-4505-4714-830d-ba2c3c0c6cd7','Col':6,'Row':17,'Format':'numberic','Value':'22248386','TargetCode':''}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{'SheetId':'9e57442d-faa2-4732-bfe8-6082c7f4cc3b','UId':'35799ba3-fea0-48d2-b27f-56054b206bd2','Col':4,'Row':24,'ColDynamic':4,'RowDynamic':23,'Format':'numberic','Value':'10562909','TargetCode':''}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 ','TargetCode':''}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{'SheetId':'9e57442d-faa2-4732-bfe8-6082c7f4cc3b','UId':'45a838e8-921d-463e-8daa-a5c771a772aa','Col':6,'Row':24,'ColDynamic':6,'RowDynamic':23,'Format':'numberic','Value':'10562909','TargetCode':''}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{'SheetId':'9e57442d-faa2-4732-bfe8-6082c7f4cc3b','UId':'1fe83977-2f78-4ce9-aa52-80fb62c52ad7','Col':4,'Row':26,'ColDynamic':4,'RowDynamic':19,'Format':'numberic','Value':'14032259','TargetCode':''}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 ','TargetCode':''}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{'SheetId':'9e57442d-faa2-4732-bfe8-6082c7f4cc3b','UId':'3873886c-5e1c-44a4-ba3a-dae5f5accc8b','Col':6,'Row':26,'ColDynamic':6,'RowDynamic':19,'Format':'numberic','Value':'14032259','TargetCode':''}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{'SheetId':'9e57442d-faa2-4732-bfe8-6082c7f4cc3b','UId':'22eae942-46a3-4663-8bad-854ee399b27a','Col':4,'Row':32,'Format':'numberic','Value':'26888506','TargetCode':''}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 ','TargetCode':''}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{'SheetId':'9e57442d-faa2-4732-bfe8-6082c7f4cc3b','UId':'38ae0936-1d1f-43c1-92bd-8403ec08cfeb','Col':6,'Row':32,'Format':'numberic','Value':'26888506','TargetCode':''}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{'SheetId':'9e57442d-faa2-4732-bfe8-6082c7f4cc3b','UId':'a2f958ce-55fd-4741-a0a1-bdcf0dd1c8ec','Col':4,'Row':35,'Format':'numberic','Value':'1440000','TargetCode':''}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 ','TargetCode':''}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{'SheetId':'9e57442d-faa2-4732-bfe8-6082c7f4cc3b','UId':'61a21fd4-9c85-4c00-b1f5-a006461b16c9','Col':6,'Row':35,'Format':'numberic','Value':'1440000','TargetCode':''}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{'SheetId':'9e57442d-faa2-4732-bfe8-6082c7f4cc3b','UId':'c95f90f6-640a-4331-b0e8-54422c753940','Col':4,'Row':38,'Format':'numberic','Value':'-89452101','TargetCode':''}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 ','TargetCode':''}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{'SheetId':'9e57442d-faa2-4732-bfe8-6082c7f4cc3b','UId':'d743182c-5853-46f3-8604-ad3aa58840b8','Col':6,'Row':38,'Format':'numberic','Value':'-89452101','TargetCode':''}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{'SheetId':'9e57442d-faa2-4732-bfe8-6082c7f4cc3b','UId':'5fb4cc84-0a90-4cae-ba19-392c839af798','Col':4,'Row':39,'Format':'numberic','Value':'-177685000','TargetCode':''}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 ','TargetCode':''}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{'SheetId':'9e57442d-faa2-4732-bfe8-6082c7f4cc3b','UId':'d1eb0ab7-7a60-49c8-b8aa-39c894436edb','Col':6,'Row':39,'Format':'numberic','Value':'-177685000','TargetCode':''}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{'SheetId':'9e57442d-faa2-4732-bfe8-6082c7f4cc3b','UId':'7dc5398f-c841-400c-850b-875a5c468e05','Col':4,'Row':40,'Format':'numberic','Value':'-231750000','TargetCode':''}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 ','TargetCode':''}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{'SheetId':'9e57442d-faa2-4732-bfe8-6082c7f4cc3b','UId':'73bb9d14-e1ea-4394-a083-b8a649641cf9','Col':6,'Row':40,'Format':'numberic','Value':'-231750000','TargetCode':''}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{'SheetId':'9e57442d-faa2-4732-bfe8-6082c7f4cc3b','UId':'bab2e1a7-20d5-41fd-881b-9a21514bfc4f','Col':4,'Row':41,'Format':'numberic','Value':'54065000','TargetCode':''}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 ','TargetCode':''}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{'SheetId':'9e57442d-faa2-4732-bfe8-6082c7f4cc3b','UId':'04b06e65-b2eb-4858-bb0b-d72c0270f1f6','Col':6,'Row':41,'Format':'numberic','Value':'54065000','TargetCode':''}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{'SheetId':'9e57442d-faa2-4732-bfe8-6082c7f4cc3b','UId':'0c34f541-ad2d-4bff-9fce-284295e89335','Col':4,'Row':42,'Format':'numberic','Value':'-267137101','TargetCode':''}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 ','TargetCode':''}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{'SheetId':'9e57442d-faa2-4732-bfe8-6082c7f4cc3b','UId':'943a903f-8f0c-48d3-9a7d-d0f797c51f06','Col':6,'Row':42,'Format':'numberic','Value':'-267137101','TargetCode':''}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 ','TargetCode':''}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{'SheetId':'9e57442d-faa2-4732-bfe8-6082c7f4cc3b','UId':'ae182ae4-ecb8-4b3e-87b1-02fe2b8c8c6e','Col':4,'Row':44,'Format':'numberic','Value':'50825864873','TargetCode':''}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 ','TargetCode':''}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{'SheetId':'9e57442d-faa2-4732-bfe8-6082c7f4cc3b','UId':'b56d1f06-ac4a-4581-bd76-0a7116bb9601','Col':6,'Row':44,'Format':'numberic','Value':'50825864873','TargetCode':''}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{'SheetId':'9e57442d-faa2-4732-bfe8-6082c7f4cc3b','UId':'071f8b6b-411a-4479-a1e0-68ae4989d4d4','Col':4,'Row':45,'Format':'numberic','Value':'-267137101','TargetCode':''}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 ','TargetCode':''}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{'SheetId':'9e57442d-faa2-4732-bfe8-6082c7f4cc3b','UId':'ce2f8942-9d48-4663-bc86-864ddeb2e9fb','Col':6,'Row':45,'Format':'numberic','Value':'-267137101','TargetCode':''}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 ','TargetCode':''}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{'SheetId':'9e57442d-faa2-4732-bfe8-6082c7f4cc3b','UId':'26da4aec-6928-4f66-88a5-fdfd0ee643e5','Col':4,'Row':47,'Format':'numberic','Value':'51093001974','TargetCode':''}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 ','TargetCode':''}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{'SheetId':'9e57442d-faa2-4732-bfe8-6082c7f4cc3b','UId':'ab589e24-1208-4602-83e1-3b0d9a9ddac2','Col':6,'Row':47,'Format':'numberic','Value':'51093001974','TargetCode':''}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{'SheetId':'9e57442d-faa2-4732-bfe8-6082c7f4cc3b','UId':'a1e12271-7d9c-46e1-be1f-d3831e97dba6','Col':4,'Row':48,'Format':'numberic','Value':'50825864873','TargetCode':''}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 ','TargetCode':''}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{'SheetId':'9e57442d-faa2-4732-bfe8-6082c7f4cc3b','UId':'d8a625ed-973b-4579-990b-8dd486f640c5','Col':6,'Row':48,'Format':'numberic','Value':'50825864873','TargetCode':''}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13),",'Row':",ROW(BCDanhMucDauTu_06029!A13),",","'ColDynamic':",COLUMN(BCDanhMucDauTu_06029!A3),",","'RowDynamic':",ROW(BCDanhMucDauTu_06029!A3),",","'Format':'numberic'",",'Value':'",SUBSTITUTE(BCDanhMucDauTu_06029!A13,"'","\'"),"','TargetCode':''}")</f>
        <v>{'SheetId':'1deb9a6e-dc5a-4908-87cc-034ee9747e20','UId':'1e992cf2-7118-4214-a559-0195c8884aea','Col':1,'Row':13,'ColDynamic':1,'RowDynamic':3,'Format':'numberic','Value':' ','TargetCode':''}</v>
      </c>
    </row>
    <row r="286" ht="12.75">
      <c r="A286" t="str">
        <f>CONCATENATE("{'SheetId':'1deb9a6e-dc5a-4908-87cc-034ee9747e20'",",","'UId':'4f882b80-9e4d-4d19-8537-405badf59571'",",'Col':",COLUMN(BCDanhMucDauTu_06029!B13),",'Row':",ROW(BCDanhMucDauTu_06029!B13),",","'ColDynamic':",COLUMN(BCDanhMucDauTu_06029!B3),",","'RowDynamic':",ROW(BCDanhMucDauTu_06029!B3),",","'Format':'string'",",'Value':'",SUBSTITUTE(BCDanhMucDauTu_06029!B13,"'","\'"),"','TargetCode':''}")</f>
        <v>{'SheetId':'1deb9a6e-dc5a-4908-87cc-034ee9747e20','UId':'4f882b80-9e4d-4d19-8537-405badf59571','Col':2,'Row':13,'ColDynamic':2,'RowDynamic':3,'Format':'string','Value':'Tổng','TargetCode':''}</v>
      </c>
    </row>
    <row r="287" ht="12.75">
      <c r="A287" t="str">
        <f>CONCATENATE("{'SheetId':'1deb9a6e-dc5a-4908-87cc-034ee9747e20'",",","'UId':'5250f607-5010-4670-bb67-dda35efb42cd'",",'Col':",COLUMN(BCDanhMucDauTu_06029!C13),",'Row':",ROW(BCDanhMucDauTu_06029!C13),",","'ColDynamic':",COLUMN(BCDanhMucDauTu_06029!C3),",","'RowDynamic':",ROW(BCDanhMucDauTu_06029!C3),",","'Format':'numberic'",",'Value':'",SUBSTITUTE(BCDanhMucDauTu_06029!C13,"'","\'"),"','TargetCode':''}")</f>
        <v>{'SheetId':'1deb9a6e-dc5a-4908-87cc-034ee9747e20','UId':'5250f607-5010-4670-bb67-dda35efb42cd','Col':3,'Row':13,'ColDynamic':3,'RowDynamic':3,'Format':'numberic','Value':'2247','TargetCode':''}</v>
      </c>
    </row>
    <row r="288" ht="12.75">
      <c r="A288" t="str">
        <f>CONCATENATE("{'SheetId':'1deb9a6e-dc5a-4908-87cc-034ee9747e20'",",","'UId':'428c865a-7282-4f58-bc89-20f1b0217190'",",'Col':",COLUMN(BCDanhMucDauTu_06029!D13),",'Row':",ROW(BCDanhMucDauTu_06029!D13),",","'ColDynamic':",COLUMN(BCDanhMucDauTu_06029!D3),",","'RowDynamic':",ROW(BCDanhMucDauTu_06029!D3),",","'Format':'numberic'",",'Value':'",SUBSTITUTE(BCDanhMucDauTu_06029!D13,"'","\'"),"','TargetCode':''}")</f>
        <v>{'SheetId':'1deb9a6e-dc5a-4908-87cc-034ee9747e20','UId':'428c865a-7282-4f58-bc89-20f1b0217190','Col':4,'Row':13,'ColDynamic':4,'RowDynamic':3,'Format':'numberic','Value':'180000','TargetCode':''}</v>
      </c>
    </row>
    <row r="289" ht="12.75">
      <c r="A289" t="str">
        <f>CONCATENATE("{'SheetId':'1deb9a6e-dc5a-4908-87cc-034ee9747e20'",",","'UId':'9592905c-7577-459a-bf73-e7d1733cf17a'",",'Col':",COLUMN(BCDanhMucDauTu_06029!E13),",'Row':",ROW(BCDanhMucDauTu_06029!E13),",","'ColDynamic':",COLUMN(BCDanhMucDauTu_06029!E3),",","'RowDynamic':",ROW(BCDanhMucDauTu_06029!E3),",","'Format':'numberic'",",'Value':'",SUBSTITUTE(BCDanhMucDauTu_06029!E13,"'","\'"),"','TargetCode':''}")</f>
        <v>{'SheetId':'1deb9a6e-dc5a-4908-87cc-034ee9747e20','UId':'9592905c-7577-459a-bf73-e7d1733cf17a','Col':5,'Row':13,'ColDynamic':5,'RowDynamic':3,'Format':'numberic','Value':'','TargetCode':''}</v>
      </c>
    </row>
    <row r="290" ht="12.75">
      <c r="A290" t="str">
        <f>CONCATENATE("{'SheetId':'1deb9a6e-dc5a-4908-87cc-034ee9747e20'",",","'UId':'a9e4466a-def7-4534-a075-0e61b1888eec'",",'Col':",COLUMN(BCDanhMucDauTu_06029!F13),",'Row':",ROW(BCDanhMucDauTu_06029!F13),",","'ColDynamic':",COLUMN(BCDanhMucDauTu_06029!F3),",","'RowDynamic':",ROW(BCDanhMucDauTu_06029!F3),",","'Format':'numberic'",",'Value':'",SUBSTITUTE(BCDanhMucDauTu_06029!F13,"'","\'"),"','TargetCode':''}")</f>
        <v>{'SheetId':'1deb9a6e-dc5a-4908-87cc-034ee9747e20','UId':'a9e4466a-def7-4534-a075-0e61b1888eec','Col':6,'Row':13,'ColDynamic':6,'RowDynamic':3,'Format':'numberic','Value':'7354250000','TargetCode':''}</v>
      </c>
    </row>
    <row r="291" ht="12.75">
      <c r="A291" t="str">
        <f>CONCATENATE("{'SheetId':'1deb9a6e-dc5a-4908-87cc-034ee9747e20'",",","'UId':'13379930-3d0b-4576-86a6-aee55aa73fef'",",'Col':",COLUMN(BCDanhMucDauTu_06029!G13),",'Row':",ROW(BCDanhMucDauTu_06029!G13),",","'ColDynamic':",COLUMN(BCDanhMucDauTu_06029!G3),",","'RowDynamic':",ROW(BCDanhMucDauTu_06029!G3),",","'Format':'numberic'",",'Value':'",SUBSTITUTE(BCDanhMucDauTu_06029!G13,"'","\'"),"','TargetCode':''}")</f>
        <v>{'SheetId':'1deb9a6e-dc5a-4908-87cc-034ee9747e20','UId':'13379930-3d0b-4576-86a6-aee55aa73fef','Col':7,'Row':13,'ColDynamic':7,'RowDynamic':3,'Format':'numberic','Value':'0.143930650744201','TargetCode':''}</v>
      </c>
    </row>
    <row r="292" ht="12.75">
      <c r="A292" t="str">
        <f>CONCATENATE("{'SheetId':'1deb9a6e-dc5a-4908-87cc-034ee9747e20'",",","'UId':'17931870-911c-4fad-afd5-7ec649ba087b'",",'Col':",COLUMN(BCDanhMucDauTu_06029!D14),",'Row':",ROW(BCDanhMucDauTu_06029!D14),",","'Format':'numberic'",",'Value':'",SUBSTITUTE(BCDanhMucDauTu_06029!D14,"'","\'"),"','TargetCode':''}")</f>
        <v>{'SheetId':'1deb9a6e-dc5a-4908-87cc-034ee9747e20','UId':'17931870-911c-4fad-afd5-7ec649ba087b','Col':4,'Row':14,'Format':'numberic','Value':' ','TargetCode':''}</v>
      </c>
    </row>
    <row r="293" ht="12.75">
      <c r="A293" t="str">
        <f>CONCATENATE("{'SheetId':'1deb9a6e-dc5a-4908-87cc-034ee9747e20'",",","'UId':'8e29656a-72a1-4698-a2d4-ab43c77220a4'",",'Col':",COLUMN(BCDanhMucDauTu_06029!E14),",'Row':",ROW(BCDanhMucDauTu_06029!E14),",","'Format':'numberic'",",'Value':'",SUBSTITUTE(BCDanhMucDauTu_06029!E14,"'","\'"),"','TargetCode':''}")</f>
        <v>{'SheetId':'1deb9a6e-dc5a-4908-87cc-034ee9747e20','UId':'8e29656a-72a1-4698-a2d4-ab43c77220a4','Col':5,'Row':14,'Format':'numberic','Value':' ','TargetCode':''}</v>
      </c>
    </row>
    <row r="294" ht="12.75">
      <c r="A294" t="str">
        <f>CONCATENATE("{'SheetId':'1deb9a6e-dc5a-4908-87cc-034ee9747e20'",",","'UId':'5fe96b01-5f18-4f07-ac34-11fa669457a4'",",'Col':",COLUMN(BCDanhMucDauTu_06029!F14),",'Row':",ROW(BCDanhMucDauTu_06029!F14),",","'Format':'numberic'",",'Value':'",SUBSTITUTE(BCDanhMucDauTu_06029!F14,"'","\'"),"','TargetCode':''}")</f>
        <v>{'SheetId':'1deb9a6e-dc5a-4908-87cc-034ee9747e20','UId':'5fe96b01-5f18-4f07-ac34-11fa669457a4','Col':6,'Row':14,'Format':'numberic','Value':' ','TargetCode':''}</v>
      </c>
    </row>
    <row r="295" ht="12.75">
      <c r="A295" t="str">
        <f>CONCATENATE("{'SheetId':'1deb9a6e-dc5a-4908-87cc-034ee9747e20'",",","'UId':'9d206dcc-b016-47b5-a344-791067be02d5'",",'Col':",COLUMN(BCDanhMucDauTu_06029!G14),",'Row':",ROW(BCDanhMucDauTu_06029!G14),",","'Format':'numberic'",",'Value':'",SUBSTITUTE(BCDanhMucDauTu_06029!G14,"'","\'"),"','TargetCode':''}")</f>
        <v>{'SheetId':'1deb9a6e-dc5a-4908-87cc-034ee9747e20','UId':'9d206dcc-b016-47b5-a344-791067be02d5','Col':7,'Row':14,'Format':'numberic','Value':' ','TargetCode':''}</v>
      </c>
    </row>
    <row r="296" ht="12.75">
      <c r="A296" t="str">
        <f>CONCATENATE("{'SheetId':'1deb9a6e-dc5a-4908-87cc-034ee9747e20'",",","'UId':'d149d88b-77fb-4541-8798-63154426abc2'",",'Col':",COLUMN(BCDanhMucDauTu_06029!A16),",'Row':",ROW(BCDanhMucDauTu_06029!A16),",","'ColDynamic':",COLUMN(BCDanhMucDauTu_06029!A14),",","'RowDynamic':",ROW(BCDanhMucDauTu_06029!A14),",","'Format':'numberic'",",'Value':'",SUBSTITUTE(BCDanhMucDauTu_06029!A16,"'","\'"),"','TargetCode':''}")</f>
        <v>{'SheetId':'1deb9a6e-dc5a-4908-87cc-034ee9747e20','UId':'d149d88b-77fb-4541-8798-63154426abc2','Col':1,'Row':16,'ColDynamic':1,'RowDynamic':14,'Format':'numberic','Value':' ','TargetCode':''}</v>
      </c>
    </row>
    <row r="297" ht="12.75">
      <c r="A297" t="str">
        <f>CONCATENATE("{'SheetId':'1deb9a6e-dc5a-4908-87cc-034ee9747e20'",",","'UId':'63355adb-73ff-4fd6-a4ee-6353f3830628'",",'Col':",COLUMN(BCDanhMucDauTu_06029!B16),",'Row':",ROW(BCDanhMucDauTu_06029!B16),",","'ColDynamic':",COLUMN(BCDanhMucDauTu_06029!B14),",","'RowDynamic':",ROW(BCDanhMucDauTu_06029!B14),",","'Format':'string'",",'Value':'",SUBSTITUTE(BCDanhMucDauTu_06029!B16,"'","\'"),"','TargetCode':''}")</f>
        <v>{'SheetId':'1deb9a6e-dc5a-4908-87cc-034ee9747e20','UId':'63355adb-73ff-4fd6-a4ee-6353f3830628','Col':2,'Row':16,'ColDynamic':2,'RowDynamic':14,'Format':'string','Value':'Tổng','TargetCode':''}</v>
      </c>
    </row>
    <row r="298" ht="12.75">
      <c r="A298" t="str">
        <f>CONCATENATE("{'SheetId':'1deb9a6e-dc5a-4908-87cc-034ee9747e20'",",","'UId':'34e26121-8d4b-46bb-836d-3cc1913c6909'",",'Col':",COLUMN(BCDanhMucDauTu_06029!C16),",'Row':",ROW(BCDanhMucDauTu_06029!C16),",","'ColDynamic':",COLUMN(BCDanhMucDauTu_06029!C14),",","'RowDynamic':",ROW(BCDanhMucDauTu_06029!C14),",","'Format':'numberic'",",'Value':'",SUBSTITUTE(BCDanhMucDauTu_06029!C16,"'","\'"),"','TargetCode':''}")</f>
        <v>{'SheetId':'1deb9a6e-dc5a-4908-87cc-034ee9747e20','UId':'34e26121-8d4b-46bb-836d-3cc1913c6909','Col':3,'Row':16,'ColDynamic':3,'RowDynamic':14,'Format':'numberic','Value':'2249','TargetCode':''}</v>
      </c>
    </row>
    <row r="299" ht="12.75">
      <c r="A299" t="str">
        <f>CONCATENATE("{'SheetId':'1deb9a6e-dc5a-4908-87cc-034ee9747e20'",",","'UId':'dcb7503a-9941-4910-9dba-c04cd291c91d'",",'Col':",COLUMN(BCDanhMucDauTu_06029!D16),",'Row':",ROW(BCDanhMucDauTu_06029!D16),",","'ColDynamic':",COLUMN(BCDanhMucDauTu_06029!D14),",","'RowDynamic':",ROW(BCDanhMucDauTu_06029!D14),",","'Format':'numberic'",",'Value':'",SUBSTITUTE(BCDanhMucDauTu_06029!D16,"'","\'"),"','TargetCode':''}")</f>
        <v>{'SheetId':'1deb9a6e-dc5a-4908-87cc-034ee9747e20','UId':'dcb7503a-9941-4910-9dba-c04cd291c91d','Col':4,'Row':16,'ColDynamic':4,'RowDynamic':14,'Format':'numberic','Value':' ','TargetCode':''}</v>
      </c>
    </row>
    <row r="300" ht="12.75">
      <c r="A300" t="str">
        <f>CONCATENATE("{'SheetId':'1deb9a6e-dc5a-4908-87cc-034ee9747e20'",",","'UId':'9ff33d6c-3426-46f5-98c3-f1cc3c6c563e'",",'Col':",COLUMN(BCDanhMucDauTu_06029!E16),",'Row':",ROW(BCDanhMucDauTu_06029!E16),",","'ColDynamic':",COLUMN(BCDanhMucDauTu_06029!E14),",","'RowDynamic':",ROW(BCDanhMucDauTu_06029!E14),",","'Format':'numberic'",",'Value':'",SUBSTITUTE(BCDanhMucDauTu_06029!E16,"'","\'"),"','TargetCode':''}")</f>
        <v>{'SheetId':'1deb9a6e-dc5a-4908-87cc-034ee9747e20','UId':'9ff33d6c-3426-46f5-98c3-f1cc3c6c563e','Col':5,'Row':16,'ColDynamic':5,'RowDynamic':14,'Format':'numberic','Value':' ','TargetCode':''}</v>
      </c>
    </row>
    <row r="301" ht="12.75">
      <c r="A301" t="str">
        <f>CONCATENATE("{'SheetId':'1deb9a6e-dc5a-4908-87cc-034ee9747e20'",",","'UId':'196bc559-44ca-4c84-bc88-37e0b2b7c0ca'",",'Col':",COLUMN(BCDanhMucDauTu_06029!F16),",'Row':",ROW(BCDanhMucDauTu_06029!F16),",","'ColDynamic':",COLUMN(BCDanhMucDauTu_06029!F14),",","'RowDynamic':",ROW(BCDanhMucDauTu_06029!F14),",","'Format':'numberic'",",'Value':'",SUBSTITUTE(BCDanhMucDauTu_06029!F16,"'","\'"),"','TargetCode':''}")</f>
        <v>{'SheetId':'1deb9a6e-dc5a-4908-87cc-034ee9747e20','UId':'196bc559-44ca-4c84-bc88-37e0b2b7c0ca','Col':6,'Row':16,'ColDynamic':6,'RowDynamic':14,'Format':'numberic','Value':' ','TargetCode':''}</v>
      </c>
    </row>
    <row r="302" ht="12.75">
      <c r="A302" t="str">
        <f>CONCATENATE("{'SheetId':'1deb9a6e-dc5a-4908-87cc-034ee9747e20'",",","'UId':'76830a4a-49b3-4200-8f4c-2ccbb1a8164a'",",'Col':",COLUMN(BCDanhMucDauTu_06029!G16),",'Row':",ROW(BCDanhMucDauTu_06029!G16),",","'ColDynamic':",COLUMN(BCDanhMucDauTu_06029!G14),",","'RowDynamic':",ROW(BCDanhMucDauTu_06029!G14),",","'Format':'numberic'",",'Value':'",SUBSTITUTE(BCDanhMucDauTu_06029!G16,"'","\'"),"','TargetCode':''}")</f>
        <v>{'SheetId':'1deb9a6e-dc5a-4908-87cc-034ee9747e20','UId':'76830a4a-49b3-4200-8f4c-2ccbb1a8164a','Col':7,'Row':16,'ColDynamic':7,'RowDynamic':14,'Format':'numberic','Value':' ','TargetCode':''}</v>
      </c>
    </row>
    <row r="303" ht="12.75">
      <c r="A303" t="str">
        <f>CONCATENATE("{'SheetId':'1deb9a6e-dc5a-4908-87cc-034ee9747e20'",",","'UId':'c5e58da8-6303-4f4b-8cfb-be632ed7700b'",",'Col':",COLUMN(BCDanhMucDauTu_06029!D17),",'Row':",ROW(BCDanhMucDauTu_06029!D17),",","'Format':'numberic'",",'Value':'",SUBSTITUTE(BCDanhMucDauTu_06029!D17,"'","\'"),"','TargetCode':''}")</f>
        <v>{'SheetId':'1deb9a6e-dc5a-4908-87cc-034ee9747e20','UId':'c5e58da8-6303-4f4b-8cfb-be632ed7700b','Col':4,'Row':17,'Format':'numberic','Value':' ','TargetCode':''}</v>
      </c>
    </row>
    <row r="304" ht="12.75">
      <c r="A304" t="str">
        <f>CONCATENATE("{'SheetId':'1deb9a6e-dc5a-4908-87cc-034ee9747e20'",",","'UId':'00ea0783-aace-414b-8975-b7b78127300d'",",'Col':",COLUMN(BCDanhMucDauTu_06029!E17),",'Row':",ROW(BCDanhMucDauTu_06029!E17),",","'Format':'numberic'",",'Value':'",SUBSTITUTE(BCDanhMucDauTu_06029!E17,"'","\'"),"','TargetCode':''}")</f>
        <v>{'SheetId':'1deb9a6e-dc5a-4908-87cc-034ee9747e20','UId':'00ea0783-aace-414b-8975-b7b78127300d','Col':5,'Row':17,'Format':'numberic','Value':' ','TargetCode':''}</v>
      </c>
    </row>
    <row r="305" ht="12.75">
      <c r="A305" t="str">
        <f>CONCATENATE("{'SheetId':'1deb9a6e-dc5a-4908-87cc-034ee9747e20'",",","'UId':'399d8c6f-4901-44ca-8111-9e12f616c487'",",'Col':",COLUMN(BCDanhMucDauTu_06029!F17),",'Row':",ROW(BCDanhMucDauTu_06029!F17),",","'Format':'numberic'",",'Value':'",SUBSTITUTE(BCDanhMucDauTu_06029!F17,"'","\'"),"','TargetCode':''}")</f>
        <v>{'SheetId':'1deb9a6e-dc5a-4908-87cc-034ee9747e20','UId':'399d8c6f-4901-44ca-8111-9e12f616c487','Col':6,'Row':17,'Format':'numberic','Value':' ','TargetCode':''}</v>
      </c>
    </row>
    <row r="306" ht="12.75">
      <c r="A306" t="str">
        <f>CONCATENATE("{'SheetId':'1deb9a6e-dc5a-4908-87cc-034ee9747e20'",",","'UId':'2cdda7fd-cb87-47da-8e30-06a3709bd609'",",'Col':",COLUMN(BCDanhMucDauTu_06029!G17),",'Row':",ROW(BCDanhMucDauTu_06029!G17),",","'Format':'numberic'",",'Value':'",SUBSTITUTE(BCDanhMucDauTu_06029!G17,"'","\'"),"','TargetCode':''}")</f>
        <v>{'SheetId':'1deb9a6e-dc5a-4908-87cc-034ee9747e20','UId':'2cdda7fd-cb87-47da-8e30-06a3709bd609','Col':7,'Row':17,'Format':'numberic','Value':' ','TargetCode':''}</v>
      </c>
    </row>
    <row r="307" ht="12.75">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ht="12.75">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ht="12.75">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ht="12.75">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 ','TargetCode':''}</v>
      </c>
    </row>
    <row r="311" ht="12.75">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 ','TargetCode':''}</v>
      </c>
    </row>
    <row r="312" ht="12.75">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 ','TargetCode':''}</v>
      </c>
    </row>
    <row r="313" ht="12.75">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 ','TargetCode':''}</v>
      </c>
    </row>
    <row r="314" ht="12.75">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ht="12.75">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ht="12.75">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ht="12.75">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ht="12.75">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ht="12.75">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ht="12.75">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ht="12.75">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ht="12.75">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ht="12.75">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ht="12.75">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ht="12.75">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{'SheetId':'1deb9a6e-dc5a-4908-87cc-034ee9747e20','UId':'740ad2fc-8f8c-4571-bfbb-d73a204a23fa','Col':4,'Row':23,'Format':'numberic','Value':'180000','TargetCode':''}</v>
      </c>
    </row>
    <row r="326" ht="12.75">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ht="12.75">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{'SheetId':'1deb9a6e-dc5a-4908-87cc-034ee9747e20','UId':'d007d564-0a98-45f4-94c4-a2e4056245bc','Col':6,'Row':23,'Format':'numberic','Value':'7354250000','TargetCode':''}</v>
      </c>
    </row>
    <row r="328" ht="12.75">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{'SheetId':'1deb9a6e-dc5a-4908-87cc-034ee9747e20','UId':'87b8e950-d5f9-45b4-8cfb-d8108dd16f8f','Col':7,'Row':23,'Format':'numberic','Value':'0.143930650744201','TargetCode':''}</v>
      </c>
    </row>
    <row r="329" ht="12.75">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ht="12.75">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ht="12.75">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ht="12.75">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ht="12.75">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ht="12.75">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ht="12.75">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ht="12.75">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ht="12.75">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ht="12.75">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{'SheetId':'1deb9a6e-dc5a-4908-87cc-034ee9747e20','UId':'2efa8183-1804-400f-919b-54e0d328e017','Col':6,'Row':26,'ColDynamic':6,'RowDynamic':29,'Format':'numberic','Value':'39561644','TargetCode':''}</v>
      </c>
    </row>
    <row r="339" ht="12.75">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{'SheetId':'1deb9a6e-dc5a-4908-87cc-034ee9747e20','UId':'890ca93f-4ffa-4063-bc4e-3ca8427d321f','Col':7,'Row':26,'ColDynamic':7,'RowDynamic':29,'Format':'numberic','Value':'0.000774264291454659','TargetCode':''}</v>
      </c>
    </row>
    <row r="340" ht="12.75">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ht="12.75">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ht="12.75">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ht="12.75">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ht="12.75">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ht="12.75">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ht="12.75">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{'SheetId':'1deb9a6e-dc5a-4908-87cc-034ee9747e20','UId':'6ba9d2bf-7322-4bb6-be73-05a728f53c5a','Col':6,'Row':28,'Format':'numberic','Value':'24000000000','TargetCode':''}</v>
      </c>
    </row>
    <row r="347" ht="12.75">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{'SheetId':'1deb9a6e-dc5a-4908-87cc-034ee9747e20','UId':'cad08826-aed0-458d-a3df-563ee1ca2782','Col':7,'Row':28,'Format':'numberic','Value':'0.469706036354602','TargetCode':''}</v>
      </c>
    </row>
    <row r="348" ht="12.75">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ht="12.75">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hàng','TargetCode':''}</v>
      </c>
    </row>
    <row r="350" ht="12.75">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ht="12.75">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ht="12.75">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ht="12.75">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{'SheetId':'1deb9a6e-dc5a-4908-87cc-034ee9747e20','UId':'ba8351a8-8ef9-4c39-b20c-9e499c7302c4','Col':6,'Row':30,'ColDynamic':6,'RowDynamic':27,'Format':'numberic','Value':'19701976237','TargetCode':''}</v>
      </c>
    </row>
    <row r="354" ht="12.75">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{'SheetId':'1deb9a6e-dc5a-4908-87cc-034ee9747e20','UId':'20aec549-2649-4108-8c50-4ff697541fea','Col':7,'Row':30,'ColDynamic':7,'RowDynamic':27,'Format':'numberic','Value':'0.385589048609743','TargetCode':''}</v>
      </c>
    </row>
    <row r="355" ht="12.75">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ht="12.75">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{'SheetId':'1deb9a6e-dc5a-4908-87cc-034ee9747e20','UId':'333b59bf-d7bf-4903-a769-681773c5c1d6','Col':2,'Row':32,'ColDynamic':2,'RowDynamic':29,'Format':'string','Value':'','TargetCode':''}</v>
      </c>
    </row>
    <row r="357" ht="12.75">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{'SheetId':'1deb9a6e-dc5a-4908-87cc-034ee9747e20','UId':'70dcb08c-d0c0-43e8-87c7-cb83b1736902','Col':3,'Row':32,'ColDynamic':3,'RowDynamic':29,'Format':'string','Value':'','TargetCode':''}</v>
      </c>
    </row>
    <row r="358" ht="12.75">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ht="12.75">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ht="12.75">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 ','TargetCode':''}</v>
      </c>
    </row>
    <row r="361" ht="12.75">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 ','TargetCode':''}</v>
      </c>
    </row>
    <row r="362" ht="12.75">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 ','TargetCode':''}</v>
      </c>
    </row>
    <row r="363" ht="12.75">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 ','TargetCode':''}</v>
      </c>
    </row>
    <row r="364" ht="12.75">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{'SheetId':'1deb9a6e-dc5a-4908-87cc-034ee9747e20','UId':'0b0a71cf-8b1c-4a88-a170-2b7251d20ffa','Col':6,'Row':33,'Format':'numberic','Value':'43701976237','TargetCode':''}</v>
      </c>
    </row>
    <row r="365" ht="12.75">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{'SheetId':'1deb9a6e-dc5a-4908-87cc-034ee9747e20','UId':'3ec63538-3a98-477e-b957-0e4550274988','Col':7,'Row':33,'Format':'numberic','Value':'0.855295084964344','TargetCode':''}</v>
      </c>
    </row>
    <row r="366" ht="12.75">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 ','TargetCode':''}</v>
      </c>
    </row>
    <row r="367" ht="12.75">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 ','TargetCode':''}</v>
      </c>
    </row>
    <row r="368" ht="12.75">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{'SheetId':'1deb9a6e-dc5a-4908-87cc-034ee9747e20','UId':'2a23d1c5-766a-4746-bd88-93015d1e4053','Col':6,'Row':34,'Format':'numberic','Value':'51095787881','TargetCode':''}</v>
      </c>
    </row>
    <row r="369" ht="12.75">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{'SheetId':'eea37401-614e-480f-bf0c-66e62a21c940','UId':'8fe4c321-a5c4-4a50-a26e-af5571876426','Col':4,'Row':3,'Format':'numberic','Value':'0.0120048786208013','TargetCode':''}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 ','TargetCode':''}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{'SheetId':'eea37401-614e-480f-bf0c-66e62a21c940','UId':'906b49c2-3105-44f5-a32d-07590223a8f2','Col':4,'Row':4,'Format':'numberic','Value':'0.00600611904906029','TargetCode':''}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 ','TargetCode':''}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{'SheetId':'eea37401-614e-480f-bf0c-66e62a21c940','UId':'043b7f89-a817-4764-b06f-cc2a71ce03b0','Col':4,'Row':5,'Format':'numberic','Value':'0.00558560729198144','TargetCode':''}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 ','TargetCode':''}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{'SheetId':'eea37401-614e-480f-bf0c-66e62a21c940','UId':'5a5a30c0-7249-46cc-a3d5-6518c7410f2b','Col':4,'Row':6,'Format':'numberic','Value':'0.00265188951391514','TargetCode':''}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 ','TargetCode':''}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{'SheetId':'eea37401-614e-480f-bf0c-66e62a21c940','UId':'e3f08122-3427-41af-b11b-1a46844a64fc','Col':4,'Row':9,'Format':'numberic','Value':'0.0106349556267997','TargetCode':''}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 ','TargetCode':''}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{'SheetId':'eea37401-614e-480f-bf0c-66e62a21c940','UId':'01528f3a-d80f-403f-9e7e-01c54429c341','Col':4,'Row':10,'Format':'numberic','Value':'0.0368834501025579','TargetCode':''}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 ','TargetCode':''}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{'SheetId':'eea37401-614e-480f-bf0c-66e62a21c940','UId':'e04710a4-564b-4804-a3c9-8b96b736ccd0','Col':4,'Row':11,'Format':'numberic','Value':'1.9127303896807','TargetCode':''}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 ','TargetCode':''}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 ','TargetCode':''}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 ','TargetCode':''}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 ','TargetCode':''}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{'SheetId':'eea37401-614e-480f-bf0c-66e62a21c940','UId':'b08c24e4-4516-482b-a697-9d62ff87afcf','Col':4,'Row':17,'Format':'numberic','Value':'51099680400','TargetCode':''}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 ','TargetCode':''}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{'SheetId':'eea37401-614e-480f-bf0c-66e62a21c940','UId':'e8ec4ef9-08e4-4e39-8477-ae21a99e8959','Col':4,'Row':18,'Format':'numberic','Value':'5109978.06','TargetCode':''}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 ','TargetCode':''}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{'SheetId':'eea37401-614e-480f-bf0c-66e62a21c940','UId':'0e4c1db2-c20e-4d52-853c-271375cc313a','Col':4,'Row':19,'Format':'numberic','Value':'51099780600','TargetCode':''}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 ','TargetCode':''}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{'SheetId':'eea37401-614e-480f-bf0c-66e62a21c940','UId':'99c017fe-183e-4244-a2e8-3180fad52922','Col':4,'Row':20,'Format':'numberic','Value':'-10.02','TargetCode':''}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 ','TargetCode':''}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{'SheetId':'eea37401-614e-480f-bf0c-66e62a21c940','UId':'d7299fb4-5fbd-49ea-a765-7a162fd18f1e','Col':4,'Row':21,'Format':'numberic','Value':'-100200','TargetCode':''}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 ','TargetCode':''}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{'SheetId':'eea37401-614e-480f-bf0c-66e62a21c940','UId':'232e2092-5dcd-464b-b1fe-07f27efe2d21','Col':4,'Row':22,'Format':'numberic','Value':'51099680400','TargetCode':''}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 ','TargetCode':''}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{'SheetId':'eea37401-614e-480f-bf0c-66e62a21c940','UId':'d8289881-c7ab-468c-ad5d-bf473cb76780','Col':4,'Row':23,'Format':'numberic','Value':'51099680400','TargetCode':''}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 ','TargetCode':''}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{'SheetId':'eea37401-614e-480f-bf0c-66e62a21c940','UId':'7120d041-84df-4b71-aa97-9c53b5ab7f97','Col':4,'Row':24,'Format':'numberic','Value':'5109968.04','TargetCode':''}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 ','TargetCode':''}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 ','TargetCode':''}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{'SheetId':'eea37401-614e-480f-bf0c-66e62a21c940','UId':'dc7a563a-ad1d-4847-ad52-60ae8b13af41','Col':4,'Row':26,'Format':'percentage','Value':'0.9919','TargetCode':''}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 ','TargetCode':''}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 ','TargetCode':''}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{'SheetId':'eea37401-614e-480f-bf0c-66e62a21c940','UId':'19d7d32d-f72f-4744-9b80-66561ae1073a','Col':4,'Row':28,'Format':'numberic','Value':'291','TargetCode':''}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 ','TargetCode':''}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{'SheetId':'eea37401-614e-480f-bf0c-66e62a21c940','UId':'507c37af-0901-43e1-8af6-f40112c246e3','Col':4,'Row':29,'Format':'numberic','Value':'9946.41','TargetCode':''}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 ','TargetCode':''}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22">
      <selection activeCell="H15" sqref="H15"/>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43701976237</v>
      </c>
      <c r="E3" s="5" t="s">
        <v>1</v>
      </c>
      <c r="F3" s="5" t="s">
        <v>1</v>
      </c>
    </row>
    <row r="4" spans="1:6" ht="15" customHeight="1">
      <c r="A4" s="5" t="s">
        <v>1</v>
      </c>
      <c r="B4" s="5" t="s">
        <v>65</v>
      </c>
      <c r="C4" s="5" t="s">
        <v>66</v>
      </c>
      <c r="D4" s="14">
        <v>24000000000</v>
      </c>
      <c r="E4" s="5" t="s">
        <v>1</v>
      </c>
      <c r="F4" s="5" t="s">
        <v>1</v>
      </c>
    </row>
    <row r="5" spans="1:6" ht="15" customHeight="1">
      <c r="A5" s="5" t="s">
        <v>67</v>
      </c>
      <c r="B5" s="5" t="s">
        <v>67</v>
      </c>
      <c r="C5" s="5" t="s">
        <v>67</v>
      </c>
      <c r="D5" s="14" t="s">
        <v>67</v>
      </c>
      <c r="E5" s="5" t="s">
        <v>67</v>
      </c>
      <c r="F5" s="5" t="s">
        <v>67</v>
      </c>
    </row>
    <row r="6" spans="1:6" ht="15" customHeight="1">
      <c r="A6" s="5" t="s">
        <v>1</v>
      </c>
      <c r="B6" s="5" t="s">
        <v>68</v>
      </c>
      <c r="C6" s="5" t="s">
        <v>69</v>
      </c>
      <c r="D6" s="14">
        <v>19701976237</v>
      </c>
      <c r="E6" s="5" t="s">
        <v>1</v>
      </c>
      <c r="F6" s="5" t="s">
        <v>1</v>
      </c>
    </row>
    <row r="7" spans="1:6" ht="15" customHeight="1">
      <c r="A7" s="5" t="s">
        <v>67</v>
      </c>
      <c r="B7" s="5" t="s">
        <v>67</v>
      </c>
      <c r="C7" s="5" t="s">
        <v>67</v>
      </c>
      <c r="D7" s="14" t="s">
        <v>67</v>
      </c>
      <c r="E7" s="5" t="s">
        <v>67</v>
      </c>
      <c r="F7" s="5" t="s">
        <v>67</v>
      </c>
    </row>
    <row r="8" spans="1:6" ht="15" customHeight="1">
      <c r="A8" s="5" t="s">
        <v>70</v>
      </c>
      <c r="B8" s="5" t="s">
        <v>71</v>
      </c>
      <c r="C8" s="5" t="s">
        <v>72</v>
      </c>
      <c r="D8" s="14">
        <v>7354250000</v>
      </c>
      <c r="E8" s="5" t="s">
        <v>1</v>
      </c>
      <c r="F8" s="5" t="s">
        <v>1</v>
      </c>
    </row>
    <row r="9" spans="1:6" ht="15" customHeight="1">
      <c r="A9" s="5" t="s">
        <v>67</v>
      </c>
      <c r="B9" s="5" t="s">
        <v>67</v>
      </c>
      <c r="C9" s="5" t="s">
        <v>67</v>
      </c>
      <c r="D9" s="14" t="s">
        <v>67</v>
      </c>
      <c r="E9" s="5" t="s">
        <v>67</v>
      </c>
      <c r="F9" s="5" t="s">
        <v>67</v>
      </c>
    </row>
    <row r="10" spans="1:6" ht="15" customHeight="1">
      <c r="A10" s="5"/>
      <c r="B10" s="5"/>
      <c r="C10" s="5"/>
      <c r="D10" s="14" t="s">
        <v>1</v>
      </c>
      <c r="E10" s="5" t="s">
        <v>1</v>
      </c>
      <c r="F10" s="5" t="s">
        <v>1</v>
      </c>
    </row>
    <row r="11" spans="1:6" ht="15" customHeight="1">
      <c r="A11" s="5" t="s">
        <v>73</v>
      </c>
      <c r="B11" s="5" t="s">
        <v>74</v>
      </c>
      <c r="C11" s="5" t="s">
        <v>75</v>
      </c>
      <c r="D11" s="14"/>
      <c r="E11" s="5"/>
      <c r="F11" s="5"/>
    </row>
    <row r="12" spans="1:6" ht="15" customHeight="1">
      <c r="A12" s="5" t="s">
        <v>67</v>
      </c>
      <c r="B12" s="5" t="s">
        <v>67</v>
      </c>
      <c r="C12" s="5" t="s">
        <v>67</v>
      </c>
      <c r="D12" s="14" t="s">
        <v>67</v>
      </c>
      <c r="E12" s="5" t="s">
        <v>67</v>
      </c>
      <c r="F12" s="5" t="s">
        <v>67</v>
      </c>
    </row>
    <row r="13" spans="1:6" ht="15" customHeight="1">
      <c r="A13" s="5" t="s">
        <v>76</v>
      </c>
      <c r="B13" s="5" t="s">
        <v>77</v>
      </c>
      <c r="C13" s="5" t="s">
        <v>78</v>
      </c>
      <c r="D13" s="14" t="s">
        <v>1</v>
      </c>
      <c r="E13" s="5" t="s">
        <v>1</v>
      </c>
      <c r="F13" s="5" t="s">
        <v>1</v>
      </c>
    </row>
    <row r="14" spans="1:6" ht="15" customHeight="1">
      <c r="A14" s="5" t="s">
        <v>67</v>
      </c>
      <c r="B14" s="5" t="s">
        <v>67</v>
      </c>
      <c r="C14" s="5" t="s">
        <v>67</v>
      </c>
      <c r="D14" s="14" t="s">
        <v>67</v>
      </c>
      <c r="E14" s="5" t="s">
        <v>67</v>
      </c>
      <c r="F14" s="5" t="s">
        <v>67</v>
      </c>
    </row>
    <row r="15" spans="1:6" ht="15" customHeight="1">
      <c r="A15" s="5"/>
      <c r="B15" s="5"/>
      <c r="C15" s="5"/>
      <c r="D15" s="14"/>
      <c r="E15" s="5"/>
      <c r="F15" s="5"/>
    </row>
    <row r="16" spans="1:6" ht="15" customHeight="1">
      <c r="A16" s="5" t="s">
        <v>79</v>
      </c>
      <c r="B16" s="5" t="s">
        <v>80</v>
      </c>
      <c r="C16" s="5" t="s">
        <v>81</v>
      </c>
      <c r="D16" s="14">
        <v>39561644</v>
      </c>
      <c r="E16" s="5" t="s">
        <v>1</v>
      </c>
      <c r="F16" s="5" t="s">
        <v>1</v>
      </c>
    </row>
    <row r="17" spans="1:6" ht="15" customHeight="1">
      <c r="A17" s="5" t="s">
        <v>67</v>
      </c>
      <c r="B17" s="5" t="s">
        <v>67</v>
      </c>
      <c r="C17" s="5" t="s">
        <v>67</v>
      </c>
      <c r="D17" s="14" t="s">
        <v>67</v>
      </c>
      <c r="E17" s="5" t="s">
        <v>67</v>
      </c>
      <c r="F17" s="5" t="s">
        <v>67</v>
      </c>
    </row>
    <row r="18" spans="1:6" ht="15" customHeight="1">
      <c r="A18" s="5"/>
      <c r="B18" s="5"/>
      <c r="C18" s="5"/>
      <c r="D18" s="14"/>
      <c r="E18" s="5"/>
      <c r="F18" s="5"/>
    </row>
    <row r="19" spans="1:6" ht="15" customHeight="1">
      <c r="A19" s="5" t="s">
        <v>82</v>
      </c>
      <c r="B19" s="5" t="s">
        <v>83</v>
      </c>
      <c r="C19" s="5" t="s">
        <v>84</v>
      </c>
      <c r="D19" s="14"/>
      <c r="E19" s="5"/>
      <c r="F19" s="5"/>
    </row>
    <row r="20" spans="1:6" ht="15" customHeight="1">
      <c r="A20" s="5" t="s">
        <v>67</v>
      </c>
      <c r="B20" s="5" t="s">
        <v>67</v>
      </c>
      <c r="C20" s="5" t="s">
        <v>67</v>
      </c>
      <c r="D20" s="14" t="s">
        <v>67</v>
      </c>
      <c r="E20" s="5" t="s">
        <v>67</v>
      </c>
      <c r="F20" s="5" t="s">
        <v>67</v>
      </c>
    </row>
    <row r="21" spans="1:6" ht="15" customHeight="1">
      <c r="A21" s="5" t="s">
        <v>85</v>
      </c>
      <c r="B21" s="5" t="s">
        <v>86</v>
      </c>
      <c r="C21" s="5" t="s">
        <v>87</v>
      </c>
      <c r="D21" s="14" t="s">
        <v>1</v>
      </c>
      <c r="E21" s="5" t="s">
        <v>1</v>
      </c>
      <c r="F21" s="5" t="s">
        <v>1</v>
      </c>
    </row>
    <row r="22" spans="1:6" ht="15" customHeight="1">
      <c r="A22" s="5" t="s">
        <v>67</v>
      </c>
      <c r="B22" s="5" t="s">
        <v>67</v>
      </c>
      <c r="C22" s="5" t="s">
        <v>67</v>
      </c>
      <c r="D22" s="14" t="s">
        <v>67</v>
      </c>
      <c r="E22" s="5" t="s">
        <v>67</v>
      </c>
      <c r="F22" s="5" t="s">
        <v>67</v>
      </c>
    </row>
    <row r="23" spans="1:6" ht="15" customHeight="1">
      <c r="A23" s="5"/>
      <c r="B23" s="5"/>
      <c r="C23" s="5"/>
      <c r="D23" s="14" t="s">
        <v>1</v>
      </c>
      <c r="E23" s="5" t="s">
        <v>1</v>
      </c>
      <c r="F23" s="5" t="s">
        <v>1</v>
      </c>
    </row>
    <row r="24" spans="1:6" ht="15" customHeight="1">
      <c r="A24" s="5" t="s">
        <v>88</v>
      </c>
      <c r="B24" s="5" t="s">
        <v>89</v>
      </c>
      <c r="C24" s="5" t="s">
        <v>90</v>
      </c>
      <c r="D24" s="14" t="s">
        <v>1</v>
      </c>
      <c r="E24" s="5" t="s">
        <v>1</v>
      </c>
      <c r="F24" s="5" t="s">
        <v>1</v>
      </c>
    </row>
    <row r="25" spans="1:6" ht="15" customHeight="1">
      <c r="A25" s="5" t="s">
        <v>67</v>
      </c>
      <c r="B25" s="5" t="s">
        <v>67</v>
      </c>
      <c r="C25" s="5" t="s">
        <v>67</v>
      </c>
      <c r="D25" s="14" t="s">
        <v>67</v>
      </c>
      <c r="E25" s="5" t="s">
        <v>67</v>
      </c>
      <c r="F25" s="5" t="s">
        <v>67</v>
      </c>
    </row>
    <row r="26" spans="1:6" ht="15" customHeight="1">
      <c r="A26" s="5"/>
      <c r="B26" s="5"/>
      <c r="C26" s="5"/>
      <c r="D26" s="14"/>
      <c r="E26" s="5"/>
      <c r="F26" s="5"/>
    </row>
    <row r="27" spans="1:6" ht="15" customHeight="1">
      <c r="A27" s="5" t="s">
        <v>91</v>
      </c>
      <c r="B27" s="5" t="s">
        <v>92</v>
      </c>
      <c r="C27" s="5" t="s">
        <v>93</v>
      </c>
      <c r="D27" s="14" t="s">
        <v>1</v>
      </c>
      <c r="E27" s="5" t="s">
        <v>1</v>
      </c>
      <c r="F27" s="5" t="s">
        <v>1</v>
      </c>
    </row>
    <row r="28" spans="1:6" ht="15" customHeight="1">
      <c r="A28" s="5" t="s">
        <v>67</v>
      </c>
      <c r="B28" s="5" t="s">
        <v>67</v>
      </c>
      <c r="C28" s="5" t="s">
        <v>67</v>
      </c>
      <c r="D28" s="14" t="s">
        <v>67</v>
      </c>
      <c r="E28" s="5" t="s">
        <v>67</v>
      </c>
      <c r="F28" s="5" t="s">
        <v>67</v>
      </c>
    </row>
    <row r="29" spans="1:6" ht="15" customHeight="1">
      <c r="A29" s="5"/>
      <c r="B29" s="5"/>
      <c r="C29" s="5"/>
      <c r="D29" s="14"/>
      <c r="E29" s="5"/>
      <c r="F29" s="5"/>
    </row>
    <row r="30" spans="1:6" ht="15" customHeight="1">
      <c r="A30" s="5" t="s">
        <v>94</v>
      </c>
      <c r="B30" s="5" t="s">
        <v>95</v>
      </c>
      <c r="C30" s="5" t="s">
        <v>96</v>
      </c>
      <c r="D30" s="14">
        <v>51095787881</v>
      </c>
      <c r="E30" s="5" t="s">
        <v>1</v>
      </c>
      <c r="F30" s="5" t="s">
        <v>1</v>
      </c>
    </row>
    <row r="31" spans="1:6" ht="15" customHeight="1">
      <c r="A31" s="8" t="s">
        <v>97</v>
      </c>
      <c r="B31" s="8" t="s">
        <v>98</v>
      </c>
      <c r="C31" s="8" t="s">
        <v>99</v>
      </c>
      <c r="D31" s="13" t="s">
        <v>1</v>
      </c>
      <c r="E31" s="8" t="s">
        <v>1</v>
      </c>
      <c r="F31" s="8" t="s">
        <v>1</v>
      </c>
    </row>
    <row r="32" spans="1:6" ht="15" customHeight="1">
      <c r="A32" s="5" t="s">
        <v>100</v>
      </c>
      <c r="B32" s="5" t="s">
        <v>101</v>
      </c>
      <c r="C32" s="5" t="s">
        <v>102</v>
      </c>
      <c r="D32" s="14"/>
      <c r="E32" s="5"/>
      <c r="F32" s="5"/>
    </row>
    <row r="33" spans="1:6" ht="15" customHeight="1">
      <c r="A33" s="5" t="s">
        <v>67</v>
      </c>
      <c r="B33" s="5" t="s">
        <v>67</v>
      </c>
      <c r="C33" s="5" t="s">
        <v>67</v>
      </c>
      <c r="D33" s="14" t="s">
        <v>67</v>
      </c>
      <c r="E33" s="5" t="s">
        <v>67</v>
      </c>
      <c r="F33" s="5" t="s">
        <v>67</v>
      </c>
    </row>
    <row r="34" spans="1:6" ht="15" customHeight="1">
      <c r="A34" s="5" t="s">
        <v>103</v>
      </c>
      <c r="B34" s="5" t="s">
        <v>104</v>
      </c>
      <c r="C34" s="5" t="s">
        <v>105</v>
      </c>
      <c r="D34" s="14" t="s">
        <v>1</v>
      </c>
      <c r="E34" s="5" t="s">
        <v>1</v>
      </c>
      <c r="F34" s="5" t="s">
        <v>1</v>
      </c>
    </row>
    <row r="35" spans="1:6" ht="15" customHeight="1">
      <c r="A35" s="5" t="s">
        <v>67</v>
      </c>
      <c r="B35" s="5" t="s">
        <v>67</v>
      </c>
      <c r="C35" s="5" t="s">
        <v>67</v>
      </c>
      <c r="D35" s="14" t="s">
        <v>67</v>
      </c>
      <c r="E35" s="5" t="s">
        <v>67</v>
      </c>
      <c r="F35" s="5" t="s">
        <v>67</v>
      </c>
    </row>
    <row r="36" spans="1:6" ht="15" customHeight="1">
      <c r="A36" s="5"/>
      <c r="B36" s="5"/>
      <c r="C36" s="5"/>
      <c r="D36" s="14" t="s">
        <v>1</v>
      </c>
      <c r="E36" s="5" t="s">
        <v>1</v>
      </c>
      <c r="F36" s="5" t="s">
        <v>1</v>
      </c>
    </row>
    <row r="37" spans="1:6" ht="15" customHeight="1">
      <c r="A37" s="5" t="s">
        <v>106</v>
      </c>
      <c r="B37" s="5" t="s">
        <v>107</v>
      </c>
      <c r="C37" s="5" t="s">
        <v>108</v>
      </c>
      <c r="D37" s="14">
        <v>269923008</v>
      </c>
      <c r="E37" s="5" t="s">
        <v>1</v>
      </c>
      <c r="F37" s="5" t="s">
        <v>1</v>
      </c>
    </row>
    <row r="38" spans="1:6" ht="15" customHeight="1">
      <c r="A38" s="5" t="s">
        <v>67</v>
      </c>
      <c r="B38" s="5" t="s">
        <v>67</v>
      </c>
      <c r="C38" s="5" t="s">
        <v>67</v>
      </c>
      <c r="D38" s="14" t="s">
        <v>67</v>
      </c>
      <c r="E38" s="5" t="s">
        <v>67</v>
      </c>
      <c r="F38" s="5" t="s">
        <v>67</v>
      </c>
    </row>
    <row r="39" spans="1:6" ht="15" customHeight="1">
      <c r="A39" s="5"/>
      <c r="B39" s="5"/>
      <c r="C39" s="5"/>
      <c r="D39" s="14"/>
      <c r="E39" s="5"/>
      <c r="F39" s="5"/>
    </row>
    <row r="40" spans="1:6" ht="15" customHeight="1">
      <c r="A40" s="5" t="s">
        <v>109</v>
      </c>
      <c r="B40" s="5" t="s">
        <v>110</v>
      </c>
      <c r="C40" s="5" t="s">
        <v>111</v>
      </c>
      <c r="D40" s="14">
        <v>269923008</v>
      </c>
      <c r="E40" s="5" t="s">
        <v>1</v>
      </c>
      <c r="F40" s="5" t="s">
        <v>1</v>
      </c>
    </row>
    <row r="41" spans="1:6" ht="15" customHeight="1">
      <c r="A41" s="5" t="s">
        <v>1</v>
      </c>
      <c r="B41" s="5" t="s">
        <v>112</v>
      </c>
      <c r="C41" s="5" t="s">
        <v>113</v>
      </c>
      <c r="D41" s="14">
        <v>50825864873</v>
      </c>
      <c r="E41" s="5" t="s">
        <v>1</v>
      </c>
      <c r="F41" s="5" t="s">
        <v>1</v>
      </c>
    </row>
    <row r="42" spans="1:6" ht="15" customHeight="1">
      <c r="A42" s="5" t="s">
        <v>1</v>
      </c>
      <c r="B42" s="5" t="s">
        <v>114</v>
      </c>
      <c r="C42" s="5" t="s">
        <v>115</v>
      </c>
      <c r="D42" s="16">
        <v>5109968.04</v>
      </c>
      <c r="E42" s="5" t="s">
        <v>1</v>
      </c>
      <c r="F42" s="5" t="s">
        <v>1</v>
      </c>
    </row>
    <row r="43" spans="1:6" ht="15" customHeight="1">
      <c r="A43" s="5" t="s">
        <v>1</v>
      </c>
      <c r="B43" s="5" t="s">
        <v>116</v>
      </c>
      <c r="C43" s="5" t="s">
        <v>117</v>
      </c>
      <c r="D43" s="16">
        <v>9946.41</v>
      </c>
      <c r="E43" s="5" t="s">
        <v>1</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8">
      <selection activeCell="D37" sqref="D37"/>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57460704</v>
      </c>
      <c r="E2" s="13" t="s">
        <v>1</v>
      </c>
      <c r="F2" s="13">
        <v>57460704</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t="s">
        <v>1</v>
      </c>
      <c r="E5" s="14" t="s">
        <v>1</v>
      </c>
      <c r="F5" s="14" t="s">
        <v>1</v>
      </c>
    </row>
    <row r="6" spans="1:6" ht="15" customHeight="1">
      <c r="A6" s="5" t="s">
        <v>67</v>
      </c>
      <c r="B6" s="5" t="s">
        <v>67</v>
      </c>
      <c r="C6" s="5" t="s">
        <v>67</v>
      </c>
      <c r="D6" s="14" t="s">
        <v>67</v>
      </c>
      <c r="E6" s="14" t="s">
        <v>67</v>
      </c>
      <c r="F6" s="14" t="s">
        <v>67</v>
      </c>
    </row>
    <row r="7" spans="1:6" ht="15" customHeight="1">
      <c r="A7" s="5" t="s">
        <v>15</v>
      </c>
      <c r="B7" s="5" t="s">
        <v>123</v>
      </c>
      <c r="C7" s="5" t="s">
        <v>102</v>
      </c>
      <c r="D7" s="14">
        <v>57460704</v>
      </c>
      <c r="E7" s="14" t="s">
        <v>1</v>
      </c>
      <c r="F7" s="14">
        <v>57460704</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146912805</v>
      </c>
      <c r="E11" s="13" t="s">
        <v>1</v>
      </c>
      <c r="F11" s="13">
        <v>146912805</v>
      </c>
    </row>
    <row r="12" spans="1:6" ht="15" customHeight="1">
      <c r="A12" s="5" t="s">
        <v>9</v>
      </c>
      <c r="B12" s="5" t="s">
        <v>127</v>
      </c>
      <c r="C12" s="5" t="s">
        <v>128</v>
      </c>
      <c r="D12" s="14">
        <v>47817392</v>
      </c>
      <c r="E12" s="14" t="s">
        <v>1</v>
      </c>
      <c r="F12" s="14">
        <v>47817392</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23923353</v>
      </c>
      <c r="E14" s="14" t="s">
        <v>1</v>
      </c>
      <c r="F14" s="14">
        <v>23923353</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22248386</v>
      </c>
      <c r="E17" s="14" t="s">
        <v>1</v>
      </c>
      <c r="F17" s="14">
        <v>22248386</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10562909</v>
      </c>
      <c r="E24" s="14" t="s">
        <v>1</v>
      </c>
      <c r="F24" s="14">
        <v>10562909</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14032259</v>
      </c>
      <c r="E26" s="14" t="s">
        <v>1</v>
      </c>
      <c r="F26" s="14">
        <v>14032259</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26888506</v>
      </c>
      <c r="E32" s="14" t="s">
        <v>1</v>
      </c>
      <c r="F32" s="14">
        <v>26888506</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1440000</v>
      </c>
      <c r="E35" s="14" t="s">
        <v>1</v>
      </c>
      <c r="F35" s="14">
        <v>1440000</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-89452101</v>
      </c>
      <c r="E38" s="13" t="s">
        <v>1</v>
      </c>
      <c r="F38" s="13">
        <v>-89452101</v>
      </c>
    </row>
    <row r="39" spans="1:6" ht="15" customHeight="1">
      <c r="A39" s="8" t="s">
        <v>148</v>
      </c>
      <c r="B39" s="8" t="s">
        <v>149</v>
      </c>
      <c r="C39" s="8" t="s">
        <v>150</v>
      </c>
      <c r="D39" s="13">
        <v>-177685000</v>
      </c>
      <c r="E39" s="13" t="s">
        <v>1</v>
      </c>
      <c r="F39" s="13">
        <v>-177685000</v>
      </c>
    </row>
    <row r="40" spans="1:6" ht="15" customHeight="1">
      <c r="A40" s="5" t="s">
        <v>9</v>
      </c>
      <c r="B40" s="5" t="s">
        <v>151</v>
      </c>
      <c r="C40" s="5" t="s">
        <v>152</v>
      </c>
      <c r="D40" s="14">
        <v>-231750000</v>
      </c>
      <c r="E40" s="14" t="s">
        <v>1</v>
      </c>
      <c r="F40" s="14">
        <v>-231750000</v>
      </c>
    </row>
    <row r="41" spans="1:6" ht="15" customHeight="1">
      <c r="A41" s="5" t="s">
        <v>12</v>
      </c>
      <c r="B41" s="5" t="s">
        <v>153</v>
      </c>
      <c r="C41" s="5" t="s">
        <v>154</v>
      </c>
      <c r="D41" s="14">
        <v>54065000</v>
      </c>
      <c r="E41" s="14" t="s">
        <v>1</v>
      </c>
      <c r="F41" s="14">
        <v>54065000</v>
      </c>
    </row>
    <row r="42" spans="1:6" ht="15" customHeight="1">
      <c r="A42" s="8" t="s">
        <v>155</v>
      </c>
      <c r="B42" s="8" t="s">
        <v>156</v>
      </c>
      <c r="C42" s="8" t="s">
        <v>157</v>
      </c>
      <c r="D42" s="13">
        <v>-267137101</v>
      </c>
      <c r="E42" s="13" t="s">
        <v>1</v>
      </c>
      <c r="F42" s="13">
        <v>-267137101</v>
      </c>
    </row>
    <row r="43" spans="1:6" ht="15" customHeight="1">
      <c r="A43" s="8" t="s">
        <v>158</v>
      </c>
      <c r="B43" s="8" t="s">
        <v>159</v>
      </c>
      <c r="C43" s="8" t="s">
        <v>160</v>
      </c>
      <c r="D43" s="13"/>
      <c r="E43" s="13" t="s">
        <v>1</v>
      </c>
      <c r="F43" s="13"/>
    </row>
    <row r="44" spans="1:6" ht="15" customHeight="1">
      <c r="A44" s="8" t="s">
        <v>161</v>
      </c>
      <c r="B44" s="8" t="s">
        <v>162</v>
      </c>
      <c r="C44" s="8" t="s">
        <v>163</v>
      </c>
      <c r="D44" s="13">
        <v>50825864873</v>
      </c>
      <c r="E44" s="13" t="s">
        <v>1</v>
      </c>
      <c r="F44" s="13">
        <v>50825864873</v>
      </c>
    </row>
    <row r="45" spans="1:6" ht="15" customHeight="1">
      <c r="A45" s="5" t="s">
        <v>9</v>
      </c>
      <c r="B45" s="5" t="s">
        <v>164</v>
      </c>
      <c r="C45" s="5" t="s">
        <v>165</v>
      </c>
      <c r="D45" s="14">
        <v>-267137101</v>
      </c>
      <c r="E45" s="14" t="s">
        <v>1</v>
      </c>
      <c r="F45" s="14">
        <v>-267137101</v>
      </c>
    </row>
    <row r="46" spans="1:6" ht="15" customHeight="1">
      <c r="A46" s="5" t="s">
        <v>12</v>
      </c>
      <c r="B46" s="5" t="s">
        <v>166</v>
      </c>
      <c r="C46" s="5" t="s">
        <v>167</v>
      </c>
      <c r="D46" s="14"/>
      <c r="E46" s="14" t="s">
        <v>1</v>
      </c>
      <c r="F46" s="14"/>
    </row>
    <row r="47" spans="1:6" ht="15" customHeight="1">
      <c r="A47" s="5" t="s">
        <v>15</v>
      </c>
      <c r="B47" s="5" t="s">
        <v>168</v>
      </c>
      <c r="C47" s="5" t="s">
        <v>169</v>
      </c>
      <c r="D47" s="14">
        <v>51093001974</v>
      </c>
      <c r="E47" s="14" t="s">
        <v>1</v>
      </c>
      <c r="F47" s="14">
        <v>51093001974</v>
      </c>
    </row>
    <row r="48" spans="1:6" ht="15" customHeight="1">
      <c r="A48" s="8" t="s">
        <v>170</v>
      </c>
      <c r="B48" s="8" t="s">
        <v>171</v>
      </c>
      <c r="C48" s="8" t="s">
        <v>172</v>
      </c>
      <c r="D48" s="13">
        <v>50825864873</v>
      </c>
      <c r="E48" s="13" t="s">
        <v>1</v>
      </c>
      <c r="F48" s="13">
        <v>50825864873</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5"/>
  <sheetViews>
    <sheetView zoomScalePageLayoutView="0" workbookViewId="0" topLeftCell="A16">
      <selection activeCell="E18" sqref="E18"/>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48.8515625" style="11" bestFit="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1" t="s">
        <v>183</v>
      </c>
      <c r="C2" s="31"/>
      <c r="D2" s="31"/>
      <c r="E2" s="31"/>
      <c r="F2" s="31"/>
      <c r="G2" s="31"/>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341</v>
      </c>
      <c r="C7" s="22" t="s">
        <v>347</v>
      </c>
      <c r="D7" s="14">
        <v>55000</v>
      </c>
      <c r="E7" s="14">
        <v>40000</v>
      </c>
      <c r="F7" s="14">
        <v>2200000000</v>
      </c>
      <c r="G7" s="18">
        <v>0.043056386665838484</v>
      </c>
    </row>
    <row r="8" spans="1:7" ht="15" customHeight="1">
      <c r="A8" s="5"/>
      <c r="B8" s="5" t="s">
        <v>342</v>
      </c>
      <c r="C8" s="22" t="s">
        <v>348</v>
      </c>
      <c r="D8" s="14">
        <v>5000</v>
      </c>
      <c r="E8" s="14">
        <v>26700</v>
      </c>
      <c r="F8" s="14">
        <v>133500000</v>
      </c>
      <c r="G8" s="18">
        <v>0.0026127398272224717</v>
      </c>
    </row>
    <row r="9" spans="1:7" ht="15" customHeight="1">
      <c r="A9" s="5"/>
      <c r="B9" s="5" t="s">
        <v>343</v>
      </c>
      <c r="C9" s="22" t="s">
        <v>349</v>
      </c>
      <c r="D9" s="14">
        <v>65000</v>
      </c>
      <c r="E9" s="14">
        <v>15800</v>
      </c>
      <c r="F9" s="14">
        <v>1027000000</v>
      </c>
      <c r="G9" s="18">
        <v>0.020099504139007327</v>
      </c>
    </row>
    <row r="10" spans="1:7" ht="15" customHeight="1">
      <c r="A10" s="5"/>
      <c r="B10" s="5" t="s">
        <v>344</v>
      </c>
      <c r="C10" s="22" t="s">
        <v>350</v>
      </c>
      <c r="D10" s="14">
        <v>5000</v>
      </c>
      <c r="E10" s="14">
        <v>23750</v>
      </c>
      <c r="F10" s="14">
        <v>118750000</v>
      </c>
      <c r="G10" s="18">
        <v>0.0023240663257128725</v>
      </c>
    </row>
    <row r="11" spans="1:7" ht="15" customHeight="1">
      <c r="A11" s="5"/>
      <c r="B11" s="5" t="s">
        <v>345</v>
      </c>
      <c r="C11" s="22" t="s">
        <v>351</v>
      </c>
      <c r="D11" s="14">
        <v>5000</v>
      </c>
      <c r="E11" s="14">
        <v>19000</v>
      </c>
      <c r="F11" s="14">
        <v>95000000</v>
      </c>
      <c r="G11" s="18">
        <v>0.001859253060570298</v>
      </c>
    </row>
    <row r="12" spans="1:7" ht="15" customHeight="1">
      <c r="A12" s="5"/>
      <c r="B12" s="5" t="s">
        <v>346</v>
      </c>
      <c r="C12" s="22" t="s">
        <v>352</v>
      </c>
      <c r="D12" s="14">
        <v>45000</v>
      </c>
      <c r="E12" s="14">
        <v>84000</v>
      </c>
      <c r="F12" s="14">
        <v>3780000000</v>
      </c>
      <c r="G12" s="18">
        <v>0.07397870072584976</v>
      </c>
    </row>
    <row r="13" spans="1:7" ht="15" customHeight="1">
      <c r="A13" s="5" t="s">
        <v>1</v>
      </c>
      <c r="B13" s="5" t="s">
        <v>184</v>
      </c>
      <c r="C13" s="5" t="s">
        <v>188</v>
      </c>
      <c r="D13" s="14">
        <v>180000</v>
      </c>
      <c r="E13" s="14"/>
      <c r="F13" s="14">
        <v>7354250000</v>
      </c>
      <c r="G13" s="18">
        <v>0.14393065074420122</v>
      </c>
    </row>
    <row r="14" spans="1:7" ht="15" customHeight="1">
      <c r="A14" s="8" t="s">
        <v>189</v>
      </c>
      <c r="B14" s="8" t="s">
        <v>190</v>
      </c>
      <c r="C14" s="8" t="s">
        <v>191</v>
      </c>
      <c r="D14" s="13" t="s">
        <v>1</v>
      </c>
      <c r="E14" s="13" t="s">
        <v>1</v>
      </c>
      <c r="F14" s="13" t="s">
        <v>1</v>
      </c>
      <c r="G14" s="19" t="s">
        <v>1</v>
      </c>
    </row>
    <row r="15" spans="1:7" ht="15" customHeight="1">
      <c r="A15" s="5" t="s">
        <v>67</v>
      </c>
      <c r="B15" s="5" t="s">
        <v>67</v>
      </c>
      <c r="C15" s="5" t="s">
        <v>67</v>
      </c>
      <c r="D15" s="14" t="s">
        <v>67</v>
      </c>
      <c r="E15" s="14" t="s">
        <v>67</v>
      </c>
      <c r="F15" s="14" t="s">
        <v>67</v>
      </c>
      <c r="G15" s="18" t="s">
        <v>67</v>
      </c>
    </row>
    <row r="16" spans="1:7" ht="15" customHeight="1">
      <c r="A16" s="5" t="s">
        <v>1</v>
      </c>
      <c r="B16" s="5" t="s">
        <v>184</v>
      </c>
      <c r="C16" s="5" t="s">
        <v>192</v>
      </c>
      <c r="D16" s="14" t="s">
        <v>1</v>
      </c>
      <c r="E16" s="14" t="s">
        <v>1</v>
      </c>
      <c r="F16" s="14" t="s">
        <v>1</v>
      </c>
      <c r="G16" s="18" t="s">
        <v>1</v>
      </c>
    </row>
    <row r="17" spans="1:7" ht="15" customHeight="1">
      <c r="A17" s="8" t="s">
        <v>145</v>
      </c>
      <c r="B17" s="8" t="s">
        <v>193</v>
      </c>
      <c r="C17" s="8" t="s">
        <v>194</v>
      </c>
      <c r="D17" s="13" t="s">
        <v>1</v>
      </c>
      <c r="E17" s="13" t="s">
        <v>1</v>
      </c>
      <c r="F17" s="13" t="s">
        <v>1</v>
      </c>
      <c r="G17" s="19" t="s">
        <v>1</v>
      </c>
    </row>
    <row r="18" spans="1:7" ht="15" customHeight="1">
      <c r="A18" s="5" t="s">
        <v>67</v>
      </c>
      <c r="B18" s="5" t="s">
        <v>67</v>
      </c>
      <c r="C18" s="5" t="s">
        <v>67</v>
      </c>
      <c r="D18" s="14" t="s">
        <v>67</v>
      </c>
      <c r="E18" s="14" t="s">
        <v>67</v>
      </c>
      <c r="F18" s="14" t="s">
        <v>67</v>
      </c>
      <c r="G18" s="18" t="s">
        <v>67</v>
      </c>
    </row>
    <row r="19" spans="1:7" ht="15" customHeight="1">
      <c r="A19" s="5" t="s">
        <v>1</v>
      </c>
      <c r="B19" s="5" t="s">
        <v>184</v>
      </c>
      <c r="C19" s="5" t="s">
        <v>195</v>
      </c>
      <c r="D19" s="14" t="s">
        <v>1</v>
      </c>
      <c r="E19" s="14" t="s">
        <v>1</v>
      </c>
      <c r="F19" s="14" t="s">
        <v>1</v>
      </c>
      <c r="G19" s="18" t="s">
        <v>1</v>
      </c>
    </row>
    <row r="20" spans="1:7" ht="15" customHeight="1">
      <c r="A20" s="8" t="s">
        <v>196</v>
      </c>
      <c r="B20" s="8" t="s">
        <v>197</v>
      </c>
      <c r="C20" s="8" t="s">
        <v>198</v>
      </c>
      <c r="D20" s="13" t="s">
        <v>1</v>
      </c>
      <c r="E20" s="13" t="s">
        <v>1</v>
      </c>
      <c r="F20" s="13" t="s">
        <v>1</v>
      </c>
      <c r="G20" s="19" t="s">
        <v>1</v>
      </c>
    </row>
    <row r="21" spans="1:7" ht="15" customHeight="1">
      <c r="A21" s="5" t="s">
        <v>67</v>
      </c>
      <c r="B21" s="5" t="s">
        <v>67</v>
      </c>
      <c r="C21" s="5" t="s">
        <v>67</v>
      </c>
      <c r="D21" s="14" t="s">
        <v>67</v>
      </c>
      <c r="E21" s="14" t="s">
        <v>67</v>
      </c>
      <c r="F21" s="14" t="s">
        <v>67</v>
      </c>
      <c r="G21" s="18" t="s">
        <v>67</v>
      </c>
    </row>
    <row r="22" spans="1:7" ht="15" customHeight="1">
      <c r="A22" s="5" t="s">
        <v>1</v>
      </c>
      <c r="B22" s="5" t="s">
        <v>184</v>
      </c>
      <c r="C22" s="5" t="s">
        <v>199</v>
      </c>
      <c r="D22" s="14" t="s">
        <v>1</v>
      </c>
      <c r="E22" s="14" t="s">
        <v>1</v>
      </c>
      <c r="F22" s="14" t="s">
        <v>1</v>
      </c>
      <c r="G22" s="18" t="s">
        <v>1</v>
      </c>
    </row>
    <row r="23" spans="1:7" ht="15" customHeight="1">
      <c r="A23" s="5" t="s">
        <v>1</v>
      </c>
      <c r="B23" s="5" t="s">
        <v>200</v>
      </c>
      <c r="C23" s="5" t="s">
        <v>201</v>
      </c>
      <c r="D23" s="14">
        <v>180000</v>
      </c>
      <c r="E23" s="14"/>
      <c r="F23" s="14">
        <v>7354250000</v>
      </c>
      <c r="G23" s="18">
        <v>0.14393065074420122</v>
      </c>
    </row>
    <row r="24" spans="1:7" ht="15" customHeight="1">
      <c r="A24" s="8" t="s">
        <v>202</v>
      </c>
      <c r="B24" s="8" t="s">
        <v>203</v>
      </c>
      <c r="C24" s="8" t="s">
        <v>204</v>
      </c>
      <c r="D24" s="13" t="s">
        <v>1</v>
      </c>
      <c r="E24" s="13" t="s">
        <v>1</v>
      </c>
      <c r="F24" s="13" t="s">
        <v>1</v>
      </c>
      <c r="G24" s="19" t="s">
        <v>1</v>
      </c>
    </row>
    <row r="25" spans="1:7" ht="15" customHeight="1">
      <c r="A25" s="5" t="s">
        <v>67</v>
      </c>
      <c r="B25" s="5" t="s">
        <v>67</v>
      </c>
      <c r="C25" s="5" t="s">
        <v>67</v>
      </c>
      <c r="D25" s="14" t="s">
        <v>67</v>
      </c>
      <c r="E25" s="14" t="s">
        <v>67</v>
      </c>
      <c r="F25" s="14" t="s">
        <v>67</v>
      </c>
      <c r="G25" s="18" t="s">
        <v>67</v>
      </c>
    </row>
    <row r="26" spans="1:7" ht="15" customHeight="1">
      <c r="A26" s="5" t="s">
        <v>1</v>
      </c>
      <c r="B26" s="5" t="s">
        <v>184</v>
      </c>
      <c r="C26" s="5" t="s">
        <v>205</v>
      </c>
      <c r="D26" s="14" t="s">
        <v>1</v>
      </c>
      <c r="E26" s="14" t="s">
        <v>1</v>
      </c>
      <c r="F26" s="14">
        <v>39561644</v>
      </c>
      <c r="G26" s="18">
        <v>0.0007742642914546587</v>
      </c>
    </row>
    <row r="27" spans="1:7" ht="15" customHeight="1">
      <c r="A27" s="8" t="s">
        <v>206</v>
      </c>
      <c r="B27" s="8" t="s">
        <v>65</v>
      </c>
      <c r="C27" s="8" t="s">
        <v>207</v>
      </c>
      <c r="D27" s="13" t="s">
        <v>1</v>
      </c>
      <c r="E27" s="13" t="s">
        <v>1</v>
      </c>
      <c r="F27" s="13" t="s">
        <v>1</v>
      </c>
      <c r="G27" s="19" t="s">
        <v>1</v>
      </c>
    </row>
    <row r="28" spans="1:7" ht="15" customHeight="1">
      <c r="A28" s="5" t="s">
        <v>1</v>
      </c>
      <c r="B28" s="5" t="s">
        <v>208</v>
      </c>
      <c r="C28" s="5" t="s">
        <v>209</v>
      </c>
      <c r="D28" s="14" t="s">
        <v>1</v>
      </c>
      <c r="E28" s="14" t="s">
        <v>1</v>
      </c>
      <c r="F28" s="14">
        <v>24000000000</v>
      </c>
      <c r="G28" s="18">
        <v>0.4697060363546016</v>
      </c>
    </row>
    <row r="29" spans="1:7" ht="15" customHeight="1">
      <c r="A29" s="5" t="s">
        <v>67</v>
      </c>
      <c r="B29" s="5" t="s">
        <v>67</v>
      </c>
      <c r="C29" s="5" t="s">
        <v>67</v>
      </c>
      <c r="D29" s="14" t="s">
        <v>67</v>
      </c>
      <c r="E29" s="14" t="s">
        <v>67</v>
      </c>
      <c r="F29" s="14" t="s">
        <v>67</v>
      </c>
      <c r="G29" s="18" t="s">
        <v>67</v>
      </c>
    </row>
    <row r="30" spans="1:7" ht="15" customHeight="1">
      <c r="A30" s="5" t="s">
        <v>1</v>
      </c>
      <c r="B30" s="5" t="s">
        <v>68</v>
      </c>
      <c r="C30" s="5" t="s">
        <v>210</v>
      </c>
      <c r="D30" s="14" t="s">
        <v>1</v>
      </c>
      <c r="E30" s="14" t="s">
        <v>1</v>
      </c>
      <c r="F30" s="14">
        <v>19701976237</v>
      </c>
      <c r="G30" s="18">
        <v>0.3855890486097425</v>
      </c>
    </row>
    <row r="31" spans="1:7" ht="15" customHeight="1">
      <c r="A31" s="5" t="s">
        <v>67</v>
      </c>
      <c r="B31" s="5" t="s">
        <v>67</v>
      </c>
      <c r="C31" s="5" t="s">
        <v>67</v>
      </c>
      <c r="D31" s="14" t="s">
        <v>67</v>
      </c>
      <c r="E31" s="14" t="s">
        <v>67</v>
      </c>
      <c r="F31" s="14" t="s">
        <v>67</v>
      </c>
      <c r="G31" s="18" t="s">
        <v>67</v>
      </c>
    </row>
    <row r="32" spans="1:7" ht="15" customHeight="1">
      <c r="A32" s="5" t="s">
        <v>1</v>
      </c>
      <c r="B32" s="5"/>
      <c r="C32" s="5"/>
      <c r="D32" s="14" t="s">
        <v>1</v>
      </c>
      <c r="E32" s="14" t="s">
        <v>1</v>
      </c>
      <c r="F32" s="14" t="s">
        <v>1</v>
      </c>
      <c r="G32" s="18" t="s">
        <v>1</v>
      </c>
    </row>
    <row r="33" spans="1:7" ht="15" customHeight="1">
      <c r="A33" s="5" t="s">
        <v>1</v>
      </c>
      <c r="B33" s="5" t="s">
        <v>184</v>
      </c>
      <c r="C33" s="5" t="s">
        <v>211</v>
      </c>
      <c r="D33" s="14" t="s">
        <v>1</v>
      </c>
      <c r="E33" s="14" t="s">
        <v>1</v>
      </c>
      <c r="F33" s="14">
        <v>43701976237</v>
      </c>
      <c r="G33" s="18">
        <v>0.8552950849643441</v>
      </c>
    </row>
    <row r="34" spans="1:7" ht="15" customHeight="1">
      <c r="A34" s="8" t="s">
        <v>161</v>
      </c>
      <c r="B34" s="8" t="s">
        <v>212</v>
      </c>
      <c r="C34" s="8" t="s">
        <v>213</v>
      </c>
      <c r="D34" s="13" t="s">
        <v>1</v>
      </c>
      <c r="E34" s="13" t="s">
        <v>1</v>
      </c>
      <c r="F34" s="13">
        <v>51095787881</v>
      </c>
      <c r="G34" s="19">
        <v>1</v>
      </c>
    </row>
    <row r="35" spans="1:7" ht="15" customHeight="1">
      <c r="A35" s="9" t="s">
        <v>1</v>
      </c>
      <c r="B35" s="9" t="s">
        <v>1</v>
      </c>
      <c r="C35" s="9" t="s">
        <v>1</v>
      </c>
      <c r="D35" s="15" t="s">
        <v>1</v>
      </c>
      <c r="E35" s="15" t="s">
        <v>1</v>
      </c>
      <c r="F35" s="15" t="s">
        <v>1</v>
      </c>
      <c r="G35"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2" t="s">
        <v>6</v>
      </c>
      <c r="B1" s="32" t="s">
        <v>214</v>
      </c>
      <c r="C1" s="32" t="s">
        <v>215</v>
      </c>
      <c r="D1" s="32" t="s">
        <v>216</v>
      </c>
      <c r="E1" s="32" t="s">
        <v>217</v>
      </c>
      <c r="F1" s="32" t="s">
        <v>218</v>
      </c>
      <c r="G1" s="32" t="s">
        <v>219</v>
      </c>
      <c r="H1" s="32"/>
      <c r="I1" s="32" t="s">
        <v>220</v>
      </c>
      <c r="J1" s="32"/>
    </row>
    <row r="2" spans="1:10" ht="15" customHeight="1">
      <c r="A2" s="32"/>
      <c r="B2" s="32"/>
      <c r="C2" s="32"/>
      <c r="D2" s="32"/>
      <c r="E2" s="32"/>
      <c r="F2" s="32"/>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
      <selection activeCell="E20" sqref="E20"/>
    </sheetView>
  </sheetViews>
  <sheetFormatPr defaultColWidth="9.140625" defaultRowHeight="12.75"/>
  <cols>
    <col min="1" max="1" width="6.8515625" style="0" customWidth="1"/>
    <col min="2" max="2" width="55.00390625" style="0" customWidth="1"/>
    <col min="3" max="3" width="10.28125" style="0" customWidth="1"/>
    <col min="4" max="4" width="19.8515625" style="0" bestFit="1" customWidth="1"/>
    <col min="5" max="5" width="18.574218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0.012004878620801311</v>
      </c>
      <c r="E3" s="5" t="s">
        <v>1</v>
      </c>
    </row>
    <row r="4" spans="1:5" ht="15" customHeight="1">
      <c r="A4" s="5" t="s">
        <v>12</v>
      </c>
      <c r="B4" s="5" t="s">
        <v>241</v>
      </c>
      <c r="C4" s="5" t="s">
        <v>242</v>
      </c>
      <c r="D4" s="18">
        <v>0.006006119049060286</v>
      </c>
      <c r="E4" s="5" t="s">
        <v>1</v>
      </c>
    </row>
    <row r="5" spans="1:5" ht="15" customHeight="1">
      <c r="A5" s="5" t="s">
        <v>15</v>
      </c>
      <c r="B5" s="5" t="s">
        <v>243</v>
      </c>
      <c r="C5" s="5" t="s">
        <v>244</v>
      </c>
      <c r="D5" s="18">
        <v>0.0055856072919814445</v>
      </c>
      <c r="E5" s="5" t="s">
        <v>1</v>
      </c>
    </row>
    <row r="6" spans="1:5" ht="15" customHeight="1">
      <c r="A6" s="5" t="s">
        <v>18</v>
      </c>
      <c r="B6" s="5" t="s">
        <v>245</v>
      </c>
      <c r="C6" s="5" t="s">
        <v>246</v>
      </c>
      <c r="D6" s="18">
        <v>0.002651889513915141</v>
      </c>
      <c r="E6" s="5" t="s">
        <v>1</v>
      </c>
    </row>
    <row r="7" spans="1:5" ht="15" customHeight="1">
      <c r="A7" s="5" t="s">
        <v>21</v>
      </c>
      <c r="B7" s="5" t="s">
        <v>247</v>
      </c>
      <c r="C7" s="5" t="s">
        <v>248</v>
      </c>
      <c r="D7" s="18"/>
      <c r="E7" s="5"/>
    </row>
    <row r="8" spans="1:5" ht="15" customHeight="1">
      <c r="A8" s="5" t="s">
        <v>24</v>
      </c>
      <c r="B8" s="5" t="s">
        <v>249</v>
      </c>
      <c r="C8" s="5" t="s">
        <v>250</v>
      </c>
      <c r="D8" s="18"/>
      <c r="E8" s="5"/>
    </row>
    <row r="9" spans="1:5" ht="15" customHeight="1">
      <c r="A9" s="5" t="s">
        <v>27</v>
      </c>
      <c r="B9" s="5" t="s">
        <v>251</v>
      </c>
      <c r="C9" s="5" t="s">
        <v>252</v>
      </c>
      <c r="D9" s="18">
        <v>0.01063495562679973</v>
      </c>
      <c r="E9" s="5" t="s">
        <v>1</v>
      </c>
    </row>
    <row r="10" spans="1:5" ht="15" customHeight="1">
      <c r="A10" s="5" t="s">
        <v>30</v>
      </c>
      <c r="B10" s="5" t="s">
        <v>253</v>
      </c>
      <c r="C10" s="5" t="s">
        <v>254</v>
      </c>
      <c r="D10" s="18">
        <v>0.03688345010255791</v>
      </c>
      <c r="E10" s="5" t="s">
        <v>1</v>
      </c>
    </row>
    <row r="11" spans="1:5" ht="15" customHeight="1">
      <c r="A11" s="5" t="s">
        <v>33</v>
      </c>
      <c r="B11" s="5" t="s">
        <v>255</v>
      </c>
      <c r="C11" s="5" t="s">
        <v>256</v>
      </c>
      <c r="D11" s="18">
        <v>1.9127303896807004</v>
      </c>
      <c r="E11" s="5" t="s">
        <v>1</v>
      </c>
    </row>
    <row r="12" spans="1:5" ht="15" customHeight="1">
      <c r="A12" s="5" t="s">
        <v>36</v>
      </c>
      <c r="B12" s="5" t="s">
        <v>257</v>
      </c>
      <c r="C12" s="5" t="s">
        <v>250</v>
      </c>
      <c r="D12" s="18"/>
      <c r="E12" s="5"/>
    </row>
    <row r="13" spans="1:5" ht="15" customHeight="1">
      <c r="A13" s="8" t="s">
        <v>97</v>
      </c>
      <c r="B13" s="8" t="s">
        <v>258</v>
      </c>
      <c r="C13" s="8" t="s">
        <v>259</v>
      </c>
      <c r="D13" s="23"/>
      <c r="E13" s="8" t="s">
        <v>1</v>
      </c>
    </row>
    <row r="14" spans="1:5" ht="15" customHeight="1">
      <c r="A14" s="5" t="s">
        <v>9</v>
      </c>
      <c r="B14" s="5" t="s">
        <v>260</v>
      </c>
      <c r="C14" s="5" t="s">
        <v>261</v>
      </c>
      <c r="D14" s="24"/>
      <c r="E14" s="5" t="s">
        <v>1</v>
      </c>
    </row>
    <row r="15" spans="1:5" ht="15" customHeight="1">
      <c r="A15" s="5"/>
      <c r="B15" s="5" t="s">
        <v>262</v>
      </c>
      <c r="C15" s="5" t="s">
        <v>263</v>
      </c>
      <c r="D15" s="24"/>
      <c r="E15" s="5" t="s">
        <v>1</v>
      </c>
    </row>
    <row r="16" spans="1:5" ht="15" customHeight="1">
      <c r="A16" s="5"/>
      <c r="B16" s="5" t="s">
        <v>264</v>
      </c>
      <c r="C16" s="5" t="s">
        <v>265</v>
      </c>
      <c r="D16" s="24"/>
      <c r="E16" s="5" t="s">
        <v>1</v>
      </c>
    </row>
    <row r="17" spans="1:5" ht="15" customHeight="1">
      <c r="A17" s="5" t="s">
        <v>12</v>
      </c>
      <c r="B17" s="5" t="s">
        <v>266</v>
      </c>
      <c r="C17" s="5" t="s">
        <v>267</v>
      </c>
      <c r="D17" s="24">
        <v>51099680400</v>
      </c>
      <c r="E17" s="5" t="s">
        <v>1</v>
      </c>
    </row>
    <row r="18" spans="1:5" ht="15" customHeight="1">
      <c r="A18" s="5"/>
      <c r="B18" s="5" t="s">
        <v>268</v>
      </c>
      <c r="C18" s="5" t="s">
        <v>269</v>
      </c>
      <c r="D18" s="24">
        <v>5109978.06</v>
      </c>
      <c r="E18" s="5" t="s">
        <v>1</v>
      </c>
    </row>
    <row r="19" spans="1:5" ht="15" customHeight="1">
      <c r="A19" s="5"/>
      <c r="B19" s="5" t="s">
        <v>270</v>
      </c>
      <c r="C19" s="5" t="s">
        <v>271</v>
      </c>
      <c r="D19" s="24">
        <v>51099780600</v>
      </c>
      <c r="E19" s="5" t="s">
        <v>1</v>
      </c>
    </row>
    <row r="20" spans="1:5" ht="15" customHeight="1">
      <c r="A20" s="5"/>
      <c r="B20" s="5" t="s">
        <v>272</v>
      </c>
      <c r="C20" s="5" t="s">
        <v>273</v>
      </c>
      <c r="D20" s="24">
        <v>-10.02</v>
      </c>
      <c r="E20" s="5" t="s">
        <v>1</v>
      </c>
    </row>
    <row r="21" spans="1:5" ht="15" customHeight="1">
      <c r="A21" s="5"/>
      <c r="B21" s="5" t="s">
        <v>274</v>
      </c>
      <c r="C21" s="5" t="s">
        <v>275</v>
      </c>
      <c r="D21" s="24">
        <v>-100200</v>
      </c>
      <c r="E21" s="5" t="s">
        <v>1</v>
      </c>
    </row>
    <row r="22" spans="1:5" ht="15" customHeight="1">
      <c r="A22" s="5" t="s">
        <v>15</v>
      </c>
      <c r="B22" s="5" t="s">
        <v>276</v>
      </c>
      <c r="C22" s="5" t="s">
        <v>277</v>
      </c>
      <c r="D22" s="24">
        <v>51099680400</v>
      </c>
      <c r="E22" s="5" t="s">
        <v>1</v>
      </c>
    </row>
    <row r="23" spans="1:5" ht="15" customHeight="1">
      <c r="A23" s="5"/>
      <c r="B23" s="5" t="s">
        <v>278</v>
      </c>
      <c r="C23" s="5" t="s">
        <v>279</v>
      </c>
      <c r="D23" s="24">
        <v>51099680400</v>
      </c>
      <c r="E23" s="5" t="s">
        <v>1</v>
      </c>
    </row>
    <row r="24" spans="1:5" ht="15" customHeight="1">
      <c r="A24" s="5"/>
      <c r="B24" s="5" t="s">
        <v>280</v>
      </c>
      <c r="C24" s="5" t="s">
        <v>281</v>
      </c>
      <c r="D24" s="24">
        <v>5109968.04</v>
      </c>
      <c r="E24" s="5" t="s">
        <v>1</v>
      </c>
    </row>
    <row r="25" spans="1:5" ht="15" customHeight="1">
      <c r="A25" s="5" t="s">
        <v>18</v>
      </c>
      <c r="B25" s="5" t="s">
        <v>282</v>
      </c>
      <c r="C25" s="5" t="s">
        <v>283</v>
      </c>
      <c r="D25" s="33">
        <v>0</v>
      </c>
      <c r="E25" s="5" t="s">
        <v>1</v>
      </c>
    </row>
    <row r="26" spans="1:5" ht="15" customHeight="1">
      <c r="A26" s="5" t="s">
        <v>21</v>
      </c>
      <c r="B26" s="5" t="s">
        <v>284</v>
      </c>
      <c r="C26" s="5" t="s">
        <v>285</v>
      </c>
      <c r="D26" s="18">
        <v>0.9919</v>
      </c>
      <c r="E26" s="5" t="s">
        <v>1</v>
      </c>
    </row>
    <row r="27" spans="1:5" ht="15" customHeight="1">
      <c r="A27" s="5" t="s">
        <v>24</v>
      </c>
      <c r="B27" s="5" t="s">
        <v>286</v>
      </c>
      <c r="C27" s="5" t="s">
        <v>287</v>
      </c>
      <c r="D27" s="18">
        <v>0</v>
      </c>
      <c r="E27" s="5" t="s">
        <v>1</v>
      </c>
    </row>
    <row r="28" spans="1:5" ht="15" customHeight="1">
      <c r="A28" s="5" t="s">
        <v>27</v>
      </c>
      <c r="B28" s="5" t="s">
        <v>288</v>
      </c>
      <c r="C28" s="5" t="s">
        <v>289</v>
      </c>
      <c r="D28" s="25">
        <v>291</v>
      </c>
      <c r="E28" s="5" t="s">
        <v>1</v>
      </c>
    </row>
    <row r="29" spans="1:5" ht="15" customHeight="1">
      <c r="A29" s="5" t="s">
        <v>30</v>
      </c>
      <c r="B29" s="5" t="s">
        <v>290</v>
      </c>
      <c r="C29" s="5" t="s">
        <v>291</v>
      </c>
      <c r="D29" s="24">
        <v>9946.41</v>
      </c>
      <c r="E29" s="5" t="s">
        <v>1</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2" t="s">
        <v>6</v>
      </c>
      <c r="B1" s="32" t="s">
        <v>295</v>
      </c>
      <c r="C1" s="32" t="s">
        <v>296</v>
      </c>
      <c r="D1" s="32" t="s">
        <v>297</v>
      </c>
      <c r="E1" s="32"/>
      <c r="F1" s="32"/>
    </row>
    <row r="2" spans="1:6" ht="15" customHeight="1">
      <c r="A2" s="32"/>
      <c r="B2" s="32"/>
      <c r="C2" s="32"/>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2" t="s">
        <v>6</v>
      </c>
      <c r="B1" s="32" t="s">
        <v>118</v>
      </c>
      <c r="C1" s="32" t="s">
        <v>307</v>
      </c>
      <c r="D1" s="32"/>
    </row>
    <row r="2" spans="1:4" ht="15" customHeight="1">
      <c r="A2" s="32"/>
      <c r="B2" s="32"/>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2" t="s">
        <v>6</v>
      </c>
      <c r="B1" s="32" t="s">
        <v>60</v>
      </c>
      <c r="C1" s="32" t="s">
        <v>236</v>
      </c>
      <c r="D1" s="32"/>
      <c r="E1" s="32" t="s">
        <v>237</v>
      </c>
      <c r="F1" s="32"/>
      <c r="G1" s="32" t="s">
        <v>58</v>
      </c>
    </row>
    <row r="2" spans="1:7" ht="15" customHeight="1">
      <c r="A2" s="32"/>
      <c r="B2" s="32"/>
      <c r="C2" s="7" t="s">
        <v>308</v>
      </c>
      <c r="D2" s="7" t="s">
        <v>314</v>
      </c>
      <c r="E2" s="7" t="s">
        <v>308</v>
      </c>
      <c r="F2" s="7" t="s">
        <v>314</v>
      </c>
      <c r="G2" s="32"/>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VIET HA</cp:lastModifiedBy>
  <dcterms:modified xsi:type="dcterms:W3CDTF">2022-09-06T03:34:26Z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