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87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E30" i="27" l="1"/>
  <c r="E31" i="27"/>
  <c r="E45" i="27" l="1"/>
  <c r="E37" i="27"/>
  <c r="E39" i="27" s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<sst xmlns="http://schemas.openxmlformats.org/spreadsheetml/2006/main" count="1388" uniqueCount="597">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</sst>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1" fontId="118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7" fontId="3" fillId="0" borderId="0" applyFill="0" applyBorder="0" applyAlignment="0"/>
    <xf numFmtId="0" fontId="121" fillId="0" borderId="0"/>
    <xf numFmtId="1" fontId="122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1" fontId="126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7" fillId="0" borderId="0" applyNumberFormat="0" applyAlignment="0">
      <alignment horizontal="left"/>
    </xf>
    <xf numFmtId="198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0" fontId="131" fillId="0" borderId="0">
      <protection locked="0"/>
    </xf>
    <xf numFmtId="200" fontId="131" fillId="0" borderId="0">
      <protection locked="0"/>
    </xf>
    <xf numFmtId="10" fontId="128" fillId="23" borderId="19" applyNumberFormat="0" applyBorder="0" applyAlignment="0" applyProtection="0"/>
    <xf numFmtId="187" fontId="132" fillId="70" borderId="0"/>
    <xf numFmtId="187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1" fontId="134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6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1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2" fontId="126" fillId="0" borderId="32">
      <alignment horizontal="right" vertical="center"/>
    </xf>
    <xf numFmtId="213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4" fontId="126" fillId="0" borderId="0"/>
    <xf numFmtId="214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6" fillId="0" borderId="0"/>
    <xf numFmtId="202" fontId="113" fillId="0" borderId="0" applyFont="0" applyFill="0" applyBorder="0" applyAlignment="0" applyProtection="0"/>
    <xf numFmtId="219" fontId="115" fillId="0" borderId="0" applyFont="0" applyFill="0" applyBorder="0" applyAlignment="0" applyProtection="0"/>
    <xf numFmtId="203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177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5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167" fontId="11" fillId="0" borderId="19" xfId="64" applyFont="1" applyFill="1" applyBorder="1" applyAlignment="1">
      <alignment horizontal="right"/>
    </xf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5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/>
    <xf numFmtId="167" fontId="11" fillId="0" borderId="60" xfId="64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90" fillId="0" borderId="37" xfId="65" applyNumberFormat="1" applyFont="1" applyFill="1" applyBorder="1" applyAlignment="1"/>
    <xf numFmtId="175" fontId="7" fillId="0" borderId="28" xfId="65" applyNumberFormat="1" applyFont="1" applyFill="1" applyBorder="1" applyAlignment="1"/>
    <xf numFmtId="167" fontId="48" fillId="0" borderId="0" xfId="64" applyFont="1" applyFill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67" fontId="11" fillId="0" borderId="19" xfId="64" applyFont="1" applyFill="1" applyBorder="1" applyAlignment="1"/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9" zoomScale="90" zoomScaleNormal="90" workbookViewId="0">
      <selection activeCell="F45" sqref="F45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5" t="s">
        <v>564</v>
      </c>
      <c r="B2" s="365"/>
      <c r="C2" s="365"/>
      <c r="D2" s="365"/>
      <c r="E2" s="365"/>
      <c r="F2" s="365"/>
    </row>
    <row r="3" spans="1:6" ht="19.5" customHeight="1">
      <c r="A3" s="366" t="s">
        <v>586</v>
      </c>
      <c r="B3" s="366"/>
      <c r="C3" s="366"/>
      <c r="D3" s="366"/>
      <c r="E3" s="366"/>
      <c r="F3" s="366"/>
    </row>
    <row r="4" spans="1:6" ht="18" customHeight="1">
      <c r="A4" s="367" t="s">
        <v>565</v>
      </c>
      <c r="B4" s="367"/>
      <c r="C4" s="367"/>
      <c r="D4" s="367"/>
      <c r="E4" s="367"/>
      <c r="F4" s="367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0" t="s">
        <v>574</v>
      </c>
      <c r="B18" s="360"/>
      <c r="C18" s="360"/>
      <c r="D18" s="161" t="str">
        <f>"Từ ngày "&amp;TEXT(G18,"dd/mm/yyyy")&amp;" đến "&amp;TEXT(G19,"dd/mm/yyyy")</f>
        <v>Từ ngày 01/08/2022 đến 07/08/2022</v>
      </c>
      <c r="G18" s="176">
        <v>44774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01/08/2022 to 07/08/2022</v>
      </c>
      <c r="G19" s="176">
        <v>44780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44781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5">
        <f>D20</f>
        <v>44781</v>
      </c>
      <c r="E21" s="375"/>
      <c r="F21" s="375"/>
      <c r="G21" s="375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8" t="s">
        <v>531</v>
      </c>
      <c r="B23" s="369"/>
      <c r="C23" s="370" t="s">
        <v>541</v>
      </c>
      <c r="D23" s="369"/>
      <c r="E23" s="184" t="s">
        <v>542</v>
      </c>
      <c r="F23" s="274" t="s">
        <v>560</v>
      </c>
      <c r="H23" s="179"/>
      <c r="K23" s="185"/>
    </row>
    <row r="24" spans="1:11" ht="15.75" customHeight="1">
      <c r="A24" s="371" t="s">
        <v>27</v>
      </c>
      <c r="B24" s="372"/>
      <c r="C24" s="373" t="s">
        <v>330</v>
      </c>
      <c r="D24" s="374"/>
      <c r="E24" s="186" t="s">
        <v>543</v>
      </c>
      <c r="F24" s="275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44780</v>
      </c>
      <c r="F25" s="191">
        <f>G18-1</f>
        <v>44773</v>
      </c>
      <c r="G25" s="192"/>
      <c r="H25" s="179"/>
      <c r="K25" s="185"/>
    </row>
    <row r="26" spans="1:11" ht="15.75" customHeight="1">
      <c r="A26" s="363" t="s">
        <v>576</v>
      </c>
      <c r="B26" s="364"/>
      <c r="C26" s="193" t="s">
        <v>544</v>
      </c>
      <c r="D26" s="193"/>
      <c r="E26" s="194"/>
      <c r="F26" s="276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2"/>
      <c r="F27" s="279"/>
      <c r="H27" s="200"/>
      <c r="K27" s="195"/>
    </row>
    <row r="28" spans="1:11" ht="15.75" customHeight="1">
      <c r="A28" s="356">
        <v>1</v>
      </c>
      <c r="B28" s="357"/>
      <c r="C28" s="201" t="s">
        <v>546</v>
      </c>
      <c r="D28" s="202"/>
      <c r="E28" s="303"/>
      <c r="F28" s="304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8"/>
      <c r="F29" s="279"/>
      <c r="H29" s="203"/>
      <c r="K29" s="195"/>
    </row>
    <row r="30" spans="1:11" ht="15.75" customHeight="1">
      <c r="A30" s="358">
        <v>1.1000000000000001</v>
      </c>
      <c r="B30" s="359"/>
      <c r="C30" s="208" t="s">
        <v>588</v>
      </c>
      <c r="D30" s="209"/>
      <c r="E30" s="163">
        <f>F34</f>
        <v>111263275106</v>
      </c>
      <c r="F30" s="286">
        <v>109897629085</v>
      </c>
      <c r="G30" s="210"/>
      <c r="H30" s="211"/>
      <c r="I30" s="210"/>
      <c r="J30" s="210"/>
      <c r="K30" s="185"/>
    </row>
    <row r="31" spans="1:11" ht="15.75" customHeight="1">
      <c r="A31" s="361">
        <v>1.2</v>
      </c>
      <c r="B31" s="362"/>
      <c r="C31" s="212" t="s">
        <v>589</v>
      </c>
      <c r="D31" s="213"/>
      <c r="E31" s="262">
        <f>F35</f>
        <v>12323.27</v>
      </c>
      <c r="F31" s="287">
        <v>12274.09</v>
      </c>
      <c r="G31" s="210"/>
      <c r="H31" s="211"/>
      <c r="I31" s="210"/>
      <c r="J31" s="210"/>
      <c r="K31" s="185"/>
    </row>
    <row r="32" spans="1:11" ht="15.75" customHeight="1">
      <c r="A32" s="356">
        <v>2</v>
      </c>
      <c r="B32" s="357"/>
      <c r="C32" s="201" t="s">
        <v>548</v>
      </c>
      <c r="D32" s="202"/>
      <c r="E32" s="263"/>
      <c r="F32" s="288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89"/>
      <c r="G33" s="210"/>
      <c r="H33" s="211"/>
      <c r="I33" s="210"/>
      <c r="J33" s="210"/>
      <c r="K33" s="185"/>
    </row>
    <row r="34" spans="1:11" ht="15.75" customHeight="1">
      <c r="A34" s="358">
        <v>2.1</v>
      </c>
      <c r="B34" s="359"/>
      <c r="C34" s="208" t="s">
        <v>590</v>
      </c>
      <c r="D34" s="209"/>
      <c r="E34" s="163">
        <v>113298708567</v>
      </c>
      <c r="F34" s="286">
        <v>111263275106</v>
      </c>
      <c r="G34" s="210"/>
      <c r="H34" s="211"/>
      <c r="I34" s="210"/>
      <c r="J34" s="210"/>
      <c r="K34" s="216"/>
    </row>
    <row r="35" spans="1:11" ht="15.75" customHeight="1">
      <c r="A35" s="361">
        <v>2.2000000000000002</v>
      </c>
      <c r="B35" s="362"/>
      <c r="C35" s="217" t="s">
        <v>591</v>
      </c>
      <c r="D35" s="207"/>
      <c r="E35" s="262">
        <v>12281.13</v>
      </c>
      <c r="F35" s="287">
        <v>12323.27</v>
      </c>
      <c r="G35" s="210"/>
      <c r="H35" s="211"/>
      <c r="I35" s="210"/>
      <c r="J35" s="210"/>
    </row>
    <row r="36" spans="1:11" ht="15.75" customHeight="1">
      <c r="A36" s="343">
        <v>3</v>
      </c>
      <c r="B36" s="344"/>
      <c r="C36" s="218" t="s">
        <v>579</v>
      </c>
      <c r="D36" s="219"/>
      <c r="E36" s="265"/>
      <c r="F36" s="290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7">
        <f>E34-E30</f>
        <v>2035433461</v>
      </c>
      <c r="F37" s="291">
        <v>1365646021</v>
      </c>
      <c r="G37" s="210"/>
      <c r="H37" s="211"/>
      <c r="I37" s="210"/>
      <c r="J37" s="210"/>
    </row>
    <row r="38" spans="1:11" ht="15.75" customHeight="1">
      <c r="A38" s="345">
        <v>3.1</v>
      </c>
      <c r="B38" s="346"/>
      <c r="C38" s="224" t="s">
        <v>550</v>
      </c>
      <c r="D38" s="225"/>
      <c r="E38" s="265"/>
      <c r="F38" s="290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f>E37-E41</f>
        <v>-386773309</v>
      </c>
      <c r="F39" s="292">
        <v>458700012</v>
      </c>
      <c r="G39" s="210"/>
      <c r="H39" s="211"/>
      <c r="I39" s="210"/>
      <c r="J39" s="210"/>
    </row>
    <row r="40" spans="1:11" ht="15.75" customHeight="1">
      <c r="A40" s="347">
        <v>3.2</v>
      </c>
      <c r="B40" s="348"/>
      <c r="C40" s="229" t="s">
        <v>587</v>
      </c>
      <c r="D40" s="230"/>
      <c r="E40" s="267"/>
      <c r="F40" s="293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7">
        <v>2422206770</v>
      </c>
      <c r="F41" s="291">
        <v>906946009</v>
      </c>
      <c r="G41" s="210"/>
      <c r="H41" s="211"/>
      <c r="I41" s="210"/>
      <c r="J41" s="210"/>
    </row>
    <row r="42" spans="1:11" ht="15.75" customHeight="1">
      <c r="A42" s="347">
        <v>3.3</v>
      </c>
      <c r="B42" s="348"/>
      <c r="C42" s="224" t="s">
        <v>552</v>
      </c>
      <c r="D42" s="225"/>
      <c r="E42" s="268"/>
      <c r="F42" s="294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5"/>
      <c r="G43" s="210"/>
      <c r="H43" s="211"/>
      <c r="I43" s="210"/>
      <c r="J43" s="210"/>
    </row>
    <row r="44" spans="1:11" ht="15.75" customHeight="1">
      <c r="A44" s="343">
        <v>4</v>
      </c>
      <c r="B44" s="349">
        <v>4</v>
      </c>
      <c r="C44" s="234" t="s">
        <v>577</v>
      </c>
      <c r="D44" s="225"/>
      <c r="E44" s="270"/>
      <c r="F44" s="296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f>E35/E31-1</f>
        <v>-3.4195469222050301E-3</v>
      </c>
      <c r="F45" s="297">
        <v>4.0068143544653712E-3</v>
      </c>
      <c r="G45" s="200"/>
      <c r="H45" s="211"/>
      <c r="I45" s="210"/>
      <c r="J45" s="210"/>
    </row>
    <row r="46" spans="1:11" ht="15.75" customHeight="1">
      <c r="A46" s="343">
        <v>5</v>
      </c>
      <c r="B46" s="349"/>
      <c r="C46" s="237" t="s">
        <v>554</v>
      </c>
      <c r="D46" s="238"/>
      <c r="E46" s="272"/>
      <c r="F46" s="298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299"/>
      <c r="G47" s="210"/>
      <c r="H47" s="211"/>
      <c r="I47" s="210"/>
      <c r="J47" s="210"/>
    </row>
    <row r="48" spans="1:11" ht="15.75" customHeight="1">
      <c r="A48" s="354">
        <v>5.0999999999999996</v>
      </c>
      <c r="B48" s="355"/>
      <c r="C48" s="241" t="s">
        <v>592</v>
      </c>
      <c r="D48" s="209"/>
      <c r="E48" s="379">
        <v>12325.88</v>
      </c>
      <c r="F48" s="300">
        <v>12323.27</v>
      </c>
      <c r="G48" s="210"/>
      <c r="H48" s="211"/>
      <c r="I48" s="210"/>
      <c r="J48" s="210"/>
    </row>
    <row r="49" spans="1:10" ht="15.75" customHeight="1">
      <c r="A49" s="354">
        <v>5.2</v>
      </c>
      <c r="B49" s="355"/>
      <c r="C49" s="242" t="s">
        <v>593</v>
      </c>
      <c r="D49" s="243"/>
      <c r="E49" s="244">
        <v>11552.52</v>
      </c>
      <c r="F49" s="301">
        <v>11552.1</v>
      </c>
      <c r="G49" s="210"/>
      <c r="H49" s="211"/>
      <c r="I49" s="210"/>
      <c r="J49" s="210"/>
    </row>
    <row r="50" spans="1:10" ht="15.75" customHeight="1">
      <c r="A50" s="352">
        <v>6</v>
      </c>
      <c r="B50" s="353"/>
      <c r="C50" s="245" t="s">
        <v>578</v>
      </c>
      <c r="D50" s="246"/>
      <c r="E50" s="280"/>
      <c r="F50" s="281"/>
      <c r="G50" s="210"/>
      <c r="H50" s="211"/>
      <c r="I50" s="210"/>
      <c r="J50" s="210"/>
    </row>
    <row r="51" spans="1:10" ht="15.75" customHeight="1">
      <c r="A51" s="354">
        <v>6.1</v>
      </c>
      <c r="B51" s="355">
        <v>6.1</v>
      </c>
      <c r="C51" s="247" t="s">
        <v>594</v>
      </c>
      <c r="D51" s="248"/>
      <c r="E51" s="282">
        <v>67488.63</v>
      </c>
      <c r="F51" s="282">
        <v>71564.759999999995</v>
      </c>
      <c r="G51" s="210"/>
      <c r="H51" s="211"/>
      <c r="I51" s="210"/>
      <c r="J51" s="210"/>
    </row>
    <row r="52" spans="1:10" ht="15.75" customHeight="1">
      <c r="A52" s="354">
        <v>6.2</v>
      </c>
      <c r="B52" s="355"/>
      <c r="C52" s="208" t="s">
        <v>595</v>
      </c>
      <c r="D52" s="241"/>
      <c r="E52" s="283">
        <v>828836639</v>
      </c>
      <c r="F52" s="282">
        <v>881911859.96519995</v>
      </c>
      <c r="G52" s="305"/>
      <c r="H52" s="211"/>
      <c r="I52" s="210"/>
      <c r="J52" s="210"/>
    </row>
    <row r="53" spans="1:10" ht="15.75" customHeight="1" thickBot="1">
      <c r="A53" s="350">
        <v>6.2</v>
      </c>
      <c r="B53" s="351">
        <v>6.3</v>
      </c>
      <c r="C53" s="249" t="s">
        <v>583</v>
      </c>
      <c r="D53" s="249"/>
      <c r="E53" s="284">
        <v>7.3000000000000001E-3</v>
      </c>
      <c r="F53" s="285">
        <v>7.9263517915053889E-3</v>
      </c>
      <c r="G53" s="305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2" t="s">
        <v>557</v>
      </c>
      <c r="F55" s="342"/>
    </row>
    <row r="56" spans="1:10">
      <c r="B56" s="252"/>
      <c r="C56" s="254" t="s">
        <v>596</v>
      </c>
      <c r="D56" s="253"/>
      <c r="E56" s="376" t="s">
        <v>558</v>
      </c>
      <c r="F56" s="342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7"/>
      <c r="F63" s="377"/>
    </row>
    <row r="64" spans="1:10" ht="14.25" customHeight="1">
      <c r="A64" s="257"/>
      <c r="B64" s="257"/>
      <c r="C64" s="258"/>
      <c r="D64" s="173"/>
      <c r="E64" s="378"/>
      <c r="F64" s="378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2lFAtfyZqZRl5z//2zF1THCO6ck=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h1sGS6xL5OH9y6Z2oBUSv/SmPmA=</DigestValue>
    </Reference>
  </SignedInfo>
  <SignatureValue>Js4jnfAq/1s1/bQclJUZQUCZVcrknnP7AgUDmiJJ2nPlyrov1Au47wbps9Mf/4meGlUEF5CgJ6Yt
xj2at/QeE4s7Yorpb+RTurz9jKsJSATJtXHAMnmFkJu3+kyuu0iBNgrfaBoZFVTvJOmbtnrFAZNL
xD5OxkuUXTF/7QNaAfk=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r1pvcazvVywlXhB1I8q98AQq2Eo=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+Up53HkmQaWNnSwUOL0g0JA137A=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4cWvEbxAEU4DNT81L8WjROgYjZE=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psUuUY+/cUNzNjIPJducle5wGy0=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2022-08-08T07:31:25Z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2022-08-08T07:31:25Z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Od0kIJAYaXOpfXiPop8R2+2lSzE=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yinWsZUFrfYoR+B9Cx5uVPenTlM=</DigestValue>
    </Reference>
  </SignedInfo>
  <SignatureValue>ALF4+LzfjAos82HcTrZv3KRzWITDKb/EhR7tg+Fu8e43Cqj6hAhEh6V7kMWUemLRMXlcC3lyzpJT
zqjdHC74QmAzKTUHZgIkaREyMHBxGo4njePKWAs4T80FPY0z8RzxgmA+QS4ePLl6JuOSmW6I4Xii
rC+OXy14HI9r801Eox8=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+Up53HkmQaWNnSwUOL0g0JA137A=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4cWvEbxAEU4DNT81L8WjROgYjZE=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psUuUY+/cUNzNjIPJducle5wGy0=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YC6eZNuxQ2RneZtwhORz9cVAEj4=</DigestValue>
      </Reference>
      <Reference URI="/xl/worksheets/sheet3.xml?ContentType=application/vnd.openxmlformats-officedocument.spreadsheetml.worksheet+xml">
        <DigestMethod Algorithm="http://www.w3.org/2000/09/xmldsig#sha1"/>
        <DigestValue>7Gou5Udad8RpCob/Mrj0eVwVoLc=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r1pvcazvVywlXhB1I8q98AQq2Eo=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2022-08-09T02:19:26Z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2022-08-09T02:19:26Z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2022-08-08T06:52:56Z</dcterms:modified>
</cp:coreProperties>
</file>