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110" yWindow="135" windowWidth="12120" windowHeight="117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  <sheet name="Sheet1" sheetId="28" r:id="rId9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45621" calcMode="manual"/>
</workbook>
</file>

<file path=xl/calcChain.xml><?xml version="1.0" encoding="utf-8"?>
<calcChain xmlns="http://schemas.openxmlformats.org/spreadsheetml/2006/main">
  <c r="F45" i="27" l="1"/>
  <c r="E31" i="27"/>
  <c r="E45" i="27" s="1"/>
  <c r="F37" i="27"/>
  <c r="E37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<sst xmlns="http://schemas.openxmlformats.org/spreadsheetml/2006/main" count="1391" uniqueCount="600">
  <si>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</si>
  <si>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</si>
  <si>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</si>
  <si>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</si>
  <si>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</si>
  <si>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</si>
  <si>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</si>
  <si>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</si>
  <si>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</si>
  <si>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</si>
  <si>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</si>
  <si>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</si>
  <si>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</si>
  <si>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</si>
  <si>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</si>
  <si>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</si>
  <si>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</si>
  <si>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</si>
  <si>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</si>
  <si>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</si>
  <si>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</si>
  <si>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</si>
  <si>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</si>
  <si>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</si>
  <si>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</si>
  <si>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</si>
  <si>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</si>
  <si>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</si>
  <si>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</si>
  <si>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</si>
  <si>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</si>
  <si>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</si>
  <si>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</si>
  <si>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</si>
  <si>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</si>
  <si>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</si>
  <si>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</si>
  <si>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</si>
  <si>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</si>
  <si>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</si>
  <si>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</si>
  <si>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</si>
  <si>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</si>
  <si>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</si>
  <si>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</si>
  <si>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</si>
  <si>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</si>
  <si>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</si>
  <si>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</si>
  <si>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</si>
  <si>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</si>
  <si>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</si>
  <si>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</si>
  <si>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</si>
  <si>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</si>
  <si>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</si>
  <si>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</si>
  <si>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</si>
  <si>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</si>
  <si>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</si>
  <si>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</si>
  <si>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</si>
  <si>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</si>
  <si>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</si>
  <si>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</si>
  <si>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</si>
  <si>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</si>
  <si>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</si>
  <si>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</si>
  <si>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</si>
  <si>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</si>
  <si>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</si>
  <si>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</si>
  <si>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</si>
  <si>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</si>
  <si>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</si>
  <si>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</si>
  <si>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</si>
  <si>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</si>
  <si>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</si>
  <si>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</si>
  <si>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</si>
  <si>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</si>
  <si>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</si>
  <si>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</si>
  <si>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</si>
  <si>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</si>
  <si>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</si>
  <si>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</si>
  <si>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</si>
  <si>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</si>
  <si>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</si>
  <si>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</si>
  <si>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</si>
  <si>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</si>
  <si>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</si>
  <si>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</si>
  <si>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</si>
  <si>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</si>
  <si>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</si>
  <si>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</si>
  <si>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</si>
  <si>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</si>
  <si>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</si>
  <si>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</si>
  <si>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</si>
  <si>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</si>
  <si>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</si>
  <si>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</si>
  <si>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</si>
  <si>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</si>
  <si>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</si>
  <si>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</si>
  <si>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</si>
  <si>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</si>
  <si>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</si>
  <si>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</si>
  <si>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</si>
  <si>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</si>
  <si>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</si>
  <si>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</si>
  <si>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</si>
  <si>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</si>
  <si>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</si>
  <si>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</si>
  <si>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</si>
  <si>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</si>
  <si>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</si>
  <si>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</si>
  <si>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</si>
  <si>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</si>
  <si>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</si>
  <si>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</si>
  <si>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</si>
  <si>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</si>
  <si>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</si>
  <si>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</si>
  <si>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</si>
  <si>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</si>
  <si>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</si>
  <si>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</si>
  <si>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</si>
  <si>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</si>
  <si>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</si>
  <si>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</si>
  <si>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</si>
  <si>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</si>
  <si>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</si>
  <si>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</si>
  <si>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</si>
  <si>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</si>
  <si>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</si>
  <si>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</si>
  <si>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</si>
  <si>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</si>
  <si>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</si>
  <si>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</si>
  <si>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</si>
  <si>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</si>
  <si>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</si>
  <si>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</si>
  <si>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</si>
  <si>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</si>
  <si>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</si>
  <si>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</si>
  <si>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</si>
  <si>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</si>
  <si>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</si>
  <si>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</si>
  <si>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</si>
  <si>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</si>
  <si>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</si>
  <si>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</si>
  <si>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</si>
  <si>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</si>
  <si>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</si>
  <si>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</si>
  <si>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</si>
  <si>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</si>
  <si>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</si>
  <si>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</si>
  <si>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</si>
  <si>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</si>
  <si>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</si>
  <si>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</si>
  <si>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</si>
  <si>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</si>
  <si>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</si>
  <si>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</si>
  <si>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</si>
  <si>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</si>
  <si>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</si>
  <si>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</si>
  <si>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</si>
  <si>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</si>
  <si>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</si>
  <si>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</si>
  <si>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</si>
  <si>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</si>
  <si>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</si>
  <si>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</si>
  <si>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</si>
  <si>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</si>
  <si>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</si>
  <si>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</si>
  <si>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</si>
  <si>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</si>
  <si>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</si>
  <si>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</si>
  <si>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</si>
  <si>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</si>
  <si>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</si>
  <si>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</si>
  <si>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</si>
  <si>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</si>
  <si>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</si>
  <si>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</si>
  <si>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</si>
  <si>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</si>
  <si>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</si>
  <si>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</si>
  <si>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</si>
  <si>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</si>
  <si>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</si>
  <si>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</si>
  <si>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</si>
  <si>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</si>
  <si>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</si>
  <si>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</si>
  <si>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</si>
  <si>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</si>
  <si>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</si>
  <si>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</si>
  <si>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</si>
  <si>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</si>
  <si>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</si>
  <si>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</si>
  <si>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</si>
  <si>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</si>
  <si>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</si>
  <si>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</si>
  <si>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</si>
  <si>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</si>
  <si>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</si>
  <si>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</si>
  <si>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</si>
  <si>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</si>
  <si>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</si>
  <si>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</si>
  <si>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</si>
  <si>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</si>
  <si>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</si>
  <si>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</si>
  <si>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</si>
  <si>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</si>
  <si>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</si>
  <si>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</si>
  <si>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</si>
  <si>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</si>
  <si>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</si>
  <si>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</si>
  <si>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</si>
  <si>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</si>
  <si>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</si>
  <si>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</si>
  <si>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</si>
  <si>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</si>
  <si>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</si>
  <si>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</si>
  <si>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</si>
  <si>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</si>
  <si>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</si>
  <si>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</si>
  <si>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</si>
  <si>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</si>
  <si>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</si>
  <si>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</si>
  <si>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</si>
  <si>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</si>
  <si>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</si>
  <si>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</si>
  <si>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</si>
  <si>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</si>
  <si>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</si>
  <si>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</si>
  <si>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</si>
  <si>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</si>
  <si>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</si>
  <si>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</si>
  <si>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</si>
  <si>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</si>
  <si>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</si>
  <si>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</si>
  <si>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</si>
  <si>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</si>
  <si>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</si>
  <si>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</si>
  <si>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</si>
  <si>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</si>
  <si>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</si>
  <si>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</si>
  <si>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</si>
  <si>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</si>
  <si>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</si>
  <si>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</si>
  <si>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</si>
  <si>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</si>
  <si>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</si>
  <si>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</si>
  <si>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</si>
  <si>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</si>
  <si>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</si>
  <si>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</si>
  <si>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</si>
  <si>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</si>
  <si>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</si>
  <si>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</si>
  <si>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</si>
  <si>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</si>
  <si>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</si>
  <si>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</si>
  <si>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</si>
  <si>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</si>
  <si>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</si>
  <si>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</si>
  <si>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</si>
  <si>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</si>
  <si>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</si>
  <si>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</si>
  <si>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</si>
  <si>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</si>
  <si>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</si>
  <si>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</si>
  <si>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</si>
  <si>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</si>
  <si>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</si>
  <si>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</si>
  <si>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</si>
  <si>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</si>
  <si>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</si>
  <si>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</si>
  <si>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</si>
  <si>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</si>
  <si>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</si>
  <si>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</si>
  <si>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</si>
  <si>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</si>
  <si>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</si>
  <si>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</si>
  <si>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</si>
  <si>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</si>
  <si>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</si>
  <si>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</si>
  <si>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</si>
  <si>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</si>
  <si>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</si>
  <si>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</si>
  <si>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</si>
  <si>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</si>
  <si>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</si>
  <si>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</si>
  <si>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</si>
  <si>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</si>
  <si>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</si>
  <si>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</si>
  <si>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</si>
  <si>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</si>
  <si>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</si>
  <si>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</si>
  <si>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</si>
  <si>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</si>
  <si>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</si>
  <si>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</si>
  <si>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</si>
  <si>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</si>
  <si>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</si>
  <si>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</si>
  <si>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</si>
  <si>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</si>
  <si>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</si>
  <si>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</si>
  <si>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</si>
  <si>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</si>
  <si>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</si>
  <si>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</si>
  <si>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</si>
  <si>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</si>
  <si>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</si>
  <si>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</si>
  <si>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</si>
  <si>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</si>
  <si>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</si>
  <si>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</si>
  <si>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</si>
  <si>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</si>
  <si>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</si>
  <si>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</si>
  <si>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</si>
  <si>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</si>
  <si>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</si>
  <si>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</si>
  <si>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</si>
  <si>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</si>
  <si>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</si>
  <si>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</si>
  <si>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</si>
  <si>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</si>
  <si>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</si>
  <si>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</si>
  <si>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</si>
  <si>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</si>
  <si>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</si>
  <si>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</si>
  <si>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</si>
  <si>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</si>
  <si>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</si>
  <si>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</si>
  <si>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</si>
  <si>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</si>
  <si>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</si>
  <si>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</si>
  <si>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</si>
  <si>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</si>
  <si>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</si>
  <si>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</si>
  <si>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</si>
  <si>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</si>
  <si>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</si>
  <si>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</si>
  <si>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</si>
  <si>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</si>
  <si>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</si>
  <si>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</si>
  <si>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</si>
  <si>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</si>
  <si>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</si>
  <si>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</si>
  <si>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</si>
  <si>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</si>
  <si>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</si>
  <si>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</si>
  <si>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</si>
  <si>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</si>
  <si>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</si>
  <si>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</si>
  <si>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</si>
  <si>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</si>
  <si>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</si>
  <si>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</si>
  <si>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</si>
  <si>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</si>
  <si>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</si>
  <si>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</si>
  <si>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</si>
  <si>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</si>
  <si>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</si>
  <si>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</si>
  <si>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</si>
  <si>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</si>
  <si>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</si>
  <si>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</si>
  <si>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</si>
  <si>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</si>
  <si>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</si>
  <si>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</si>
  <si>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</si>
  <si>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</si>
  <si>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</si>
  <si>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</si>
  <si>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</si>
  <si>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</si>
  <si>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</si>
  <si>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</si>
  <si>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</si>
  <si>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</si>
  <si>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</si>
  <si>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</si>
  <si>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</si>
  <si>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</si>
  <si>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</si>
  <si>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</si>
  <si>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</si>
  <si>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</si>
  <si>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</si>
  <si>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</si>
  <si>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</si>
  <si>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</si>
  <si>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</si>
  <si>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</si>
  <si>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</si>
  <si>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</si>
  <si>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</si>
  <si>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</si>
  <si>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</si>
  <si>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</si>
  <si>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</si>
  <si>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</si>
  <si>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</si>
  <si>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</si>
  <si>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</si>
  <si>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</si>
  <si>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</si>
  <si>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</si>
  <si>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</si>
  <si>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</si>
  <si>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</si>
  <si>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</si>
  <si>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</si>
  <si>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</si>
  <si>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</si>
  <si>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</si>
  <si>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</si>
  <si>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</si>
  <si>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</si>
  <si>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</si>
  <si>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</si>
  <si>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</si>
  <si>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</si>
  <si>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</si>
  <si>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</si>
  <si>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</si>
  <si>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</si>
  <si>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</si>
  <si>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</si>
  <si>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</si>
  <si>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</si>
  <si>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</si>
  <si>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</si>
  <si>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</si>
  <si>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</si>
  <si>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</si>
  <si>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</si>
  <si>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</si>
  <si>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</si>
  <si>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</si>
  <si>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</si>
  <si>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</si>
  <si>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</si>
  <si>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</si>
  <si>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</si>
  <si>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</si>
  <si>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</si>
  <si>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</si>
  <si>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</si>
  <si>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</si>
  <si>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</si>
  <si>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</si>
  <si>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</si>
  <si>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r>
      <t>của quỹ/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</si>
  <si>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</t>
    </r>
    <r>
      <rPr>
        <i/>
        <sz val="11"/>
        <color indexed="8"/>
        <rFont val="Times New Roman"/>
        <family val="1"/>
        <charset val="163"/>
      </rPr>
      <t>/ per Certificate</t>
    </r>
  </si>
  <si>
    <t>Giá trị tài sản ròng cuối kỳ</t>
  </si>
  <si>
    <t>Net asset value (NAV) at the ending of period</t>
  </si>
  <si>
    <r>
      <t>của quỹ 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</si>
  <si>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quỹ/</t>
    </r>
    <r>
      <rPr>
        <i/>
        <sz val="11"/>
        <color indexed="8"/>
        <rFont val="Times New Roman"/>
        <family val="1"/>
        <charset val="163"/>
      </rPr>
      <t xml:space="preserve"> per Certificate</t>
    </r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</si>
  <si>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</si>
  <si>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</si>
  <si>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</si>
  <si>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</si>
  <si>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r>
      <t>Giá trị cao nhất (VND)/</t>
    </r>
    <r>
      <rPr>
        <i/>
        <sz val="11"/>
        <color indexed="8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</si>
  <si>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color indexed="8"/>
        <rFont val="Times New Roman"/>
        <family val="1"/>
      </rPr>
      <t>Lowest value (VND)</t>
    </r>
  </si>
  <si>
    <t>Đại diện có thẩm quyền của Ngân hàng giám sát</t>
  </si>
  <si>
    <t>Đại diện có thẩm quyền của Công ty Quản lý quỹ</t>
  </si>
  <si>
    <r>
      <rPr>
        <i/>
        <sz val="11"/>
        <color indexed="8"/>
        <rFont val="Times New Roman"/>
        <family val="1"/>
        <charset val="163"/>
      </rPr>
      <t>Authorised Representative of Supervisory bank</t>
    </r>
    <r>
      <rPr>
        <b/>
        <sz val="11"/>
        <color indexed="8"/>
        <rFont val="Times New Roman"/>
        <family val="1"/>
      </rPr>
      <t xml:space="preserve"> </t>
    </r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</si>
  <si>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</si>
  <si>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</si>
  <si>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</si>
  <si>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</si>
  <si>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</si>
  <si>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</si>
  <si>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</si>
  <si>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</si>
  <si>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</si>
  <si>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</si>
  <si>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</si>
  <si>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</si>
  <si>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</si>
  <si>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</si>
  <si>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</si>
  <si>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</si>
  <si>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</si>
  <si>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</si>
  <si>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</si>
  <si>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</si>
  <si>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Từ ngày 28/12/2020 đến ngày 03/01/2021</t>
  </si>
  <si>
    <t>From 28th Dec 2020 to 03rd Jan 2021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</si>
  <si>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</si>
  <si>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</si>
  <si>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</si>
  <si>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 xml:space="preserve"> Thay đổi NAV do mua lại, phát hành thêm Chứng chỉ quỹ</t>
  </si>
  <si>
    <t>Change of NAV due to redemption, subscription of Fund Certificate</t>
  </si>
  <si>
    <r>
      <t>Tổng giá trị/</t>
    </r>
    <r>
      <rPr>
        <i/>
        <sz val="11"/>
        <color theme="1"/>
        <rFont val="Times New Roman"/>
        <family val="1"/>
      </rPr>
      <t>Total value</t>
    </r>
  </si>
  <si>
    <r>
      <t>Số lượng chứng chỉ quỹ/</t>
    </r>
    <r>
      <rPr>
        <i/>
        <sz val="11"/>
        <color theme="1"/>
        <rFont val="Times New Roman"/>
        <family val="1"/>
      </rPr>
      <t>Total amount</t>
    </r>
  </si>
  <si>
    <t>Tỷ lệ sở hữu/………</t>
  </si>
  <si>
    <t>Reporting Date:</t>
  </si>
  <si>
    <t>04/01/2021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</si>
  <si>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</si>
  <si>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</si>
  <si>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5. Ngày lập báo cáo:</t>
  </si>
  <si>
    <t>NAV/CCQ cao nhất/thấp nhất trong vòng 52 tuần gần nhất</t>
  </si>
  <si>
    <t>Highest/Lowest NAV/CCQ within the nearest 52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</si>
</sst>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d\-mmm\-yy;@"/>
    <numFmt numFmtId="167" formatCode="[$-409]d\-mmm\-yyyy;@"/>
    <numFmt numFmtId="168" formatCode="#,##0,_);[Red]\(#,##0,\)"/>
    <numFmt numFmtId="169" formatCode="&quot;$&quot;#,##0.00"/>
    <numFmt numFmtId="170" formatCode="_([$€-2]* #,##0.00_);_([$€-2]* \(#,##0.00\);_([$€-2]* &quot;-&quot;??_)"/>
    <numFmt numFmtId="171" formatCode="[$-409]dd\ mmmm\ yyyy;@"/>
    <numFmt numFmtId="172" formatCode="_-* #,##0_-;\-* #,##0_-;_-* &quot;-&quot;??_-;_-@_-"/>
    <numFmt numFmtId="173" formatCode="#,##0_ ;[Red]\-#,##0\ "/>
    <numFmt numFmtId="174" formatCode="[$-1010000]d/m/yyyy;@"/>
    <numFmt numFmtId="175" formatCode="[$-409]mmmm\ d\,\ yyyy;@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2"/>
      <color indexed="8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3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  <charset val="163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168" fontId="8" fillId="0" borderId="0" applyBorder="0"/>
    <xf numFmtId="171" fontId="26" fillId="2" borderId="0" applyNumberFormat="0" applyBorder="0" applyAlignment="0" applyProtection="0"/>
    <xf numFmtId="171" fontId="26" fillId="3" borderId="0" applyNumberFormat="0" applyBorder="0" applyAlignment="0" applyProtection="0"/>
    <xf numFmtId="171" fontId="26" fillId="4" borderId="0" applyNumberFormat="0" applyBorder="0" applyAlignment="0" applyProtection="0"/>
    <xf numFmtId="171" fontId="26" fillId="5" borderId="0" applyNumberFormat="0" applyBorder="0" applyAlignment="0" applyProtection="0"/>
    <xf numFmtId="171" fontId="26" fillId="6" borderId="0" applyNumberFormat="0" applyBorder="0" applyAlignment="0" applyProtection="0"/>
    <xf numFmtId="171" fontId="26" fillId="7" borderId="0" applyNumberFormat="0" applyBorder="0" applyAlignment="0" applyProtection="0"/>
    <xf numFmtId="171" fontId="26" fillId="8" borderId="0" applyNumberFormat="0" applyBorder="0" applyAlignment="0" applyProtection="0"/>
    <xf numFmtId="171" fontId="26" fillId="9" borderId="0" applyNumberFormat="0" applyBorder="0" applyAlignment="0" applyProtection="0"/>
    <xf numFmtId="171" fontId="26" fillId="10" borderId="0" applyNumberFormat="0" applyBorder="0" applyAlignment="0" applyProtection="0"/>
    <xf numFmtId="171" fontId="26" fillId="5" borderId="0" applyNumberFormat="0" applyBorder="0" applyAlignment="0" applyProtection="0"/>
    <xf numFmtId="171" fontId="26" fillId="8" borderId="0" applyNumberFormat="0" applyBorder="0" applyAlignment="0" applyProtection="0"/>
    <xf numFmtId="171" fontId="26" fillId="11" borderId="0" applyNumberFormat="0" applyBorder="0" applyAlignment="0" applyProtection="0"/>
    <xf numFmtId="171" fontId="27" fillId="12" borderId="0" applyNumberFormat="0" applyBorder="0" applyAlignment="0" applyProtection="0"/>
    <xf numFmtId="171" fontId="27" fillId="9" borderId="0" applyNumberFormat="0" applyBorder="0" applyAlignment="0" applyProtection="0"/>
    <xf numFmtId="171" fontId="27" fillId="10" borderId="0" applyNumberFormat="0" applyBorder="0" applyAlignment="0" applyProtection="0"/>
    <xf numFmtId="171" fontId="27" fillId="13" borderId="0" applyNumberFormat="0" applyBorder="0" applyAlignment="0" applyProtection="0"/>
    <xf numFmtId="171" fontId="27" fillId="14" borderId="0" applyNumberFormat="0" applyBorder="0" applyAlignment="0" applyProtection="0"/>
    <xf numFmtId="171" fontId="27" fillId="15" borderId="0" applyNumberFormat="0" applyBorder="0" applyAlignment="0" applyProtection="0"/>
    <xf numFmtId="171" fontId="27" fillId="16" borderId="0" applyNumberFormat="0" applyBorder="0" applyAlignment="0" applyProtection="0"/>
    <xf numFmtId="171" fontId="27" fillId="17" borderId="0" applyNumberFormat="0" applyBorder="0" applyAlignment="0" applyProtection="0"/>
    <xf numFmtId="171" fontId="27" fillId="18" borderId="0" applyNumberFormat="0" applyBorder="0" applyAlignment="0" applyProtection="0"/>
    <xf numFmtId="171" fontId="27" fillId="13" borderId="0" applyNumberFormat="0" applyBorder="0" applyAlignment="0" applyProtection="0"/>
    <xf numFmtId="171" fontId="27" fillId="14" borderId="0" applyNumberFormat="0" applyBorder="0" applyAlignment="0" applyProtection="0"/>
    <xf numFmtId="171" fontId="27" fillId="19" borderId="0" applyNumberFormat="0" applyBorder="0" applyAlignment="0" applyProtection="0"/>
    <xf numFmtId="171" fontId="28" fillId="3" borderId="0" applyNumberFormat="0" applyBorder="0" applyAlignment="0" applyProtection="0"/>
    <xf numFmtId="168" fontId="8" fillId="0" borderId="0" applyFill="0"/>
    <xf numFmtId="169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8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8" fontId="8" fillId="0" borderId="2" applyFill="0" applyBorder="0"/>
    <xf numFmtId="168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8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8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1" fontId="29" fillId="20" borderId="3" applyNumberFormat="0" applyAlignment="0" applyProtection="0"/>
    <xf numFmtId="171" fontId="30" fillId="21" borderId="4" applyNumberFormat="0" applyAlignment="0" applyProtection="0"/>
    <xf numFmtId="43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31" fillId="0" borderId="0" applyNumberFormat="0" applyFill="0" applyBorder="0" applyAlignment="0" applyProtection="0"/>
    <xf numFmtId="171" fontId="32" fillId="4" borderId="0" applyNumberFormat="0" applyBorder="0" applyAlignment="0" applyProtection="0"/>
    <xf numFmtId="171" fontId="33" fillId="0" borderId="5" applyNumberFormat="0" applyFill="0" applyAlignment="0" applyProtection="0"/>
    <xf numFmtId="171" fontId="34" fillId="0" borderId="6" applyNumberFormat="0" applyFill="0" applyAlignment="0" applyProtection="0"/>
    <xf numFmtId="171" fontId="35" fillId="0" borderId="7" applyNumberFormat="0" applyFill="0" applyAlignment="0" applyProtection="0"/>
    <xf numFmtId="171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171" fontId="36" fillId="7" borderId="3" applyNumberFormat="0" applyAlignment="0" applyProtection="0"/>
    <xf numFmtId="0" fontId="17" fillId="0" borderId="0" applyNumberFormat="0" applyFont="0" applyBorder="0" applyAlignment="0"/>
    <xf numFmtId="171" fontId="37" fillId="0" borderId="8" applyNumberFormat="0" applyFill="0" applyAlignment="0" applyProtection="0"/>
    <xf numFmtId="171" fontId="38" fillId="22" borderId="0" applyNumberFormat="0" applyBorder="0" applyAlignment="0" applyProtection="0"/>
    <xf numFmtId="171" fontId="56" fillId="0" borderId="0"/>
    <xf numFmtId="0" fontId="54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4" fillId="0" borderId="0"/>
    <xf numFmtId="0" fontId="54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4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4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54" fillId="0" borderId="0"/>
    <xf numFmtId="0" fontId="13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0" fontId="3" fillId="0" borderId="0"/>
    <xf numFmtId="171" fontId="54" fillId="0" borderId="0"/>
    <xf numFmtId="0" fontId="2" fillId="0" borderId="0"/>
    <xf numFmtId="0" fontId="2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3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3" fillId="0" borderId="0"/>
    <xf numFmtId="0" fontId="2" fillId="0" borderId="0"/>
    <xf numFmtId="0" fontId="2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2" fillId="0" borderId="0"/>
    <xf numFmtId="0" fontId="2" fillId="0" borderId="0"/>
    <xf numFmtId="0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3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3" fillId="0" borderId="0"/>
    <xf numFmtId="0" fontId="2" fillId="0" borderId="0"/>
    <xf numFmtId="0" fontId="2" fillId="0" borderId="0"/>
    <xf numFmtId="171" fontId="13" fillId="0" borderId="0"/>
    <xf numFmtId="171" fontId="54" fillId="0" borderId="0"/>
    <xf numFmtId="0" fontId="2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0" fontId="5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1" fontId="13" fillId="23" borderId="9" applyNumberFormat="0" applyFont="0" applyAlignment="0" applyProtection="0"/>
    <xf numFmtId="168" fontId="17" fillId="0" borderId="0" applyBorder="0" applyAlignment="0"/>
    <xf numFmtId="0" fontId="19" fillId="0" borderId="0"/>
    <xf numFmtId="171" fontId="39" fillId="20" borderId="10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8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8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8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8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8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1" fontId="40" fillId="0" borderId="0" applyNumberFormat="0" applyFill="0" applyBorder="0" applyAlignment="0" applyProtection="0"/>
    <xf numFmtId="171" fontId="41" fillId="0" borderId="15" applyNumberFormat="0" applyFill="0" applyAlignment="0" applyProtection="0"/>
    <xf numFmtId="171" fontId="42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56" applyNumberFormat="0" applyFill="0" applyAlignment="0" applyProtection="0"/>
    <xf numFmtId="0" fontId="88" fillId="0" borderId="57" applyNumberFormat="0" applyFill="0" applyAlignment="0" applyProtection="0"/>
    <xf numFmtId="0" fontId="89" fillId="0" borderId="58" applyNumberFormat="0" applyFill="0" applyAlignment="0" applyProtection="0"/>
    <xf numFmtId="0" fontId="89" fillId="0" borderId="0" applyNumberFormat="0" applyFill="0" applyBorder="0" applyAlignment="0" applyProtection="0"/>
    <xf numFmtId="0" fontId="90" fillId="39" borderId="0" applyNumberFormat="0" applyBorder="0" applyAlignment="0" applyProtection="0"/>
    <xf numFmtId="0" fontId="91" fillId="40" borderId="0" applyNumberFormat="0" applyBorder="0" applyAlignment="0" applyProtection="0"/>
    <xf numFmtId="0" fontId="92" fillId="41" borderId="0" applyNumberFormat="0" applyBorder="0" applyAlignment="0" applyProtection="0"/>
    <xf numFmtId="0" fontId="93" fillId="42" borderId="59" applyNumberFormat="0" applyAlignment="0" applyProtection="0"/>
    <xf numFmtId="0" fontId="94" fillId="43" borderId="60" applyNumberFormat="0" applyAlignment="0" applyProtection="0"/>
    <xf numFmtId="0" fontId="95" fillId="43" borderId="59" applyNumberFormat="0" applyAlignment="0" applyProtection="0"/>
    <xf numFmtId="0" fontId="96" fillId="0" borderId="61" applyNumberFormat="0" applyFill="0" applyAlignment="0" applyProtection="0"/>
    <xf numFmtId="0" fontId="97" fillId="44" borderId="62" applyNumberFormat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64" applyNumberFormat="0" applyFill="0" applyAlignment="0" applyProtection="0"/>
    <xf numFmtId="0" fontId="10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01" fillId="49" borderId="0" applyNumberFormat="0" applyBorder="0" applyAlignment="0" applyProtection="0"/>
    <xf numFmtId="0" fontId="10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01" fillId="53" borderId="0" applyNumberFormat="0" applyBorder="0" applyAlignment="0" applyProtection="0"/>
    <xf numFmtId="0" fontId="10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01" fillId="57" borderId="0" applyNumberFormat="0" applyBorder="0" applyAlignment="0" applyProtection="0"/>
    <xf numFmtId="0" fontId="10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01" fillId="61" borderId="0" applyNumberFormat="0" applyBorder="0" applyAlignment="0" applyProtection="0"/>
    <xf numFmtId="0" fontId="10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01" fillId="65" borderId="0" applyNumberFormat="0" applyBorder="0" applyAlignment="0" applyProtection="0"/>
    <xf numFmtId="0" fontId="10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01" fillId="69" borderId="0" applyNumberFormat="0" applyBorder="0" applyAlignment="0" applyProtection="0"/>
    <xf numFmtId="0" fontId="102" fillId="0" borderId="0">
      <alignment vertical="top"/>
    </xf>
    <xf numFmtId="0" fontId="1" fillId="45" borderId="63" applyNumberFormat="0" applyFont="0" applyAlignment="0" applyProtection="0"/>
  </cellStyleXfs>
  <cellXfs count="373">
    <xf numFmtId="0" fontId="0" fillId="0" borderId="0" xfId="0"/>
    <xf numFmtId="0" fontId="2" fillId="0" borderId="0" xfId="303" applyFill="1" applyAlignment="1">
      <alignment vertical="center"/>
    </xf>
    <xf numFmtId="165" fontId="2" fillId="0" borderId="0" xfId="87" applyNumberFormat="1" applyFont="1" applyAlignment="1" applyProtection="1">
      <alignment vertical="center"/>
      <protection locked="0"/>
    </xf>
    <xf numFmtId="166" fontId="56" fillId="0" borderId="16" xfId="303" applyNumberFormat="1" applyFont="1" applyFill="1" applyBorder="1" applyAlignment="1" applyProtection="1">
      <alignment vertical="center"/>
      <protection locked="0"/>
    </xf>
    <xf numFmtId="10" fontId="56" fillId="0" borderId="16" xfId="303" applyNumberFormat="1" applyFont="1" applyFill="1" applyBorder="1" applyAlignment="1" applyProtection="1">
      <alignment vertical="center"/>
      <protection locked="0"/>
    </xf>
    <xf numFmtId="165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7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7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5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5" fontId="4" fillId="28" borderId="17" xfId="87" applyNumberFormat="1" applyFont="1" applyFill="1" applyBorder="1" applyAlignment="1" applyProtection="1">
      <alignment vertical="center"/>
      <protection locked="0"/>
    </xf>
    <xf numFmtId="0" fontId="57" fillId="0" borderId="0" xfId="0" applyFont="1"/>
    <xf numFmtId="165" fontId="5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5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8" fillId="0" borderId="0" xfId="0" applyFont="1"/>
    <xf numFmtId="0" fontId="59" fillId="0" borderId="0" xfId="0" applyFont="1"/>
    <xf numFmtId="43" fontId="59" fillId="0" borderId="0" xfId="64" applyFont="1"/>
    <xf numFmtId="0" fontId="59" fillId="0" borderId="0" xfId="0" applyFont="1" applyAlignment="1">
      <alignment vertical="center"/>
    </xf>
    <xf numFmtId="43" fontId="59" fillId="0" borderId="0" xfId="64" applyFont="1" applyAlignment="1">
      <alignment vertical="center"/>
    </xf>
    <xf numFmtId="43" fontId="59" fillId="0" borderId="0" xfId="64" applyFont="1" applyAlignment="1" applyProtection="1">
      <alignment vertical="center"/>
      <protection locked="0"/>
    </xf>
    <xf numFmtId="43" fontId="59" fillId="0" borderId="0" xfId="0" applyNumberFormat="1" applyFont="1" applyAlignment="1">
      <alignment vertical="center"/>
    </xf>
    <xf numFmtId="0" fontId="60" fillId="0" borderId="0" xfId="0" applyFont="1" applyAlignment="1">
      <alignment vertical="center"/>
    </xf>
    <xf numFmtId="0" fontId="59" fillId="0" borderId="0" xfId="0" applyFont="1" applyAlignment="1">
      <alignment horizontal="center" vertical="center"/>
    </xf>
    <xf numFmtId="0" fontId="0" fillId="0" borderId="0" xfId="0"/>
    <xf numFmtId="0" fontId="58" fillId="29" borderId="0" xfId="0" applyFont="1" applyFill="1"/>
    <xf numFmtId="0" fontId="59" fillId="29" borderId="0" xfId="0" applyFont="1" applyFill="1"/>
    <xf numFmtId="0" fontId="59" fillId="29" borderId="0" xfId="0" applyFont="1" applyFill="1" applyAlignment="1">
      <alignment vertical="center"/>
    </xf>
    <xf numFmtId="0" fontId="58" fillId="30" borderId="0" xfId="0" applyFont="1" applyFill="1"/>
    <xf numFmtId="0" fontId="59" fillId="30" borderId="0" xfId="0" applyFont="1" applyFill="1"/>
    <xf numFmtId="0" fontId="59" fillId="30" borderId="0" xfId="0" applyFont="1" applyFill="1" applyAlignment="1">
      <alignment vertical="center"/>
    </xf>
    <xf numFmtId="43" fontId="59" fillId="30" borderId="0" xfId="64" applyFont="1" applyFill="1" applyAlignment="1">
      <alignment vertical="center"/>
    </xf>
    <xf numFmtId="43" fontId="59" fillId="30" borderId="0" xfId="0" applyNumberFormat="1" applyFont="1" applyFill="1" applyAlignment="1">
      <alignment vertical="center"/>
    </xf>
    <xf numFmtId="43" fontId="59" fillId="30" borderId="0" xfId="64" applyFont="1" applyFill="1"/>
    <xf numFmtId="0" fontId="61" fillId="29" borderId="0" xfId="0" applyFont="1" applyFill="1"/>
    <xf numFmtId="15" fontId="59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  <xf numFmtId="165" fontId="59" fillId="29" borderId="0" xfId="64" applyNumberFormat="1" applyFont="1" applyFill="1" applyAlignment="1">
      <alignment vertical="center"/>
    </xf>
    <xf numFmtId="165" fontId="59" fillId="29" borderId="0" xfId="0" applyNumberFormat="1" applyFont="1" applyFill="1" applyAlignment="1">
      <alignment vertical="center"/>
    </xf>
    <xf numFmtId="165" fontId="59" fillId="0" borderId="0" xfId="64" applyNumberFormat="1" applyFont="1" applyAlignment="1">
      <alignment vertical="center"/>
    </xf>
    <xf numFmtId="0" fontId="57" fillId="31" borderId="0" xfId="0" applyFont="1" applyFill="1"/>
    <xf numFmtId="43" fontId="54" fillId="0" borderId="0" xfId="64" applyFont="1"/>
    <xf numFmtId="10" fontId="0" fillId="32" borderId="0" xfId="0" applyNumberFormat="1" applyFill="1"/>
    <xf numFmtId="9" fontId="59" fillId="29" borderId="0" xfId="0" applyNumberFormat="1" applyFont="1" applyFill="1"/>
    <xf numFmtId="10" fontId="59" fillId="29" borderId="0" xfId="0" applyNumberFormat="1" applyFont="1" applyFill="1" applyAlignment="1">
      <alignment vertical="center"/>
    </xf>
    <xf numFmtId="165" fontId="59" fillId="29" borderId="0" xfId="0" applyNumberFormat="1" applyFont="1" applyFill="1"/>
    <xf numFmtId="165" fontId="59" fillId="29" borderId="0" xfId="64" applyNumberFormat="1" applyFont="1" applyFill="1"/>
    <xf numFmtId="9" fontId="59" fillId="32" borderId="0" xfId="0" applyNumberFormat="1" applyFont="1" applyFill="1"/>
    <xf numFmtId="43" fontId="59" fillId="29" borderId="0" xfId="0" applyNumberFormat="1" applyFont="1" applyFill="1"/>
    <xf numFmtId="167" fontId="2" fillId="0" borderId="29" xfId="87" applyNumberFormat="1" applyFont="1" applyBorder="1" applyProtection="1">
      <protection locked="0"/>
    </xf>
    <xf numFmtId="167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5" fontId="2" fillId="0" borderId="31" xfId="87" applyNumberFormat="1" applyFont="1" applyFill="1" applyBorder="1" applyAlignment="1" applyProtection="1">
      <alignment horizontal="left" vertical="center"/>
      <protection locked="0"/>
    </xf>
    <xf numFmtId="165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5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5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5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5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6" fontId="56" fillId="0" borderId="16" xfId="303" applyNumberFormat="1" applyFont="1" applyFill="1" applyBorder="1" applyAlignment="1" applyProtection="1">
      <alignment vertical="center"/>
      <protection locked="0"/>
    </xf>
    <xf numFmtId="10" fontId="56" fillId="0" borderId="16" xfId="303" applyNumberFormat="1" applyFont="1" applyFill="1" applyBorder="1" applyAlignment="1" applyProtection="1">
      <alignment vertical="center"/>
      <protection locked="0"/>
    </xf>
    <xf numFmtId="0" fontId="63" fillId="0" borderId="28" xfId="0" applyFont="1" applyFill="1" applyBorder="1" applyAlignment="1" applyProtection="1">
      <alignment horizontal="left" vertical="center"/>
      <protection locked="0"/>
    </xf>
    <xf numFmtId="0" fontId="6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5" fontId="2" fillId="0" borderId="19" xfId="64" applyNumberFormat="1" applyFont="1" applyFill="1" applyBorder="1" applyAlignment="1" applyProtection="1">
      <alignment vertical="center"/>
      <protection locked="0"/>
    </xf>
    <xf numFmtId="165" fontId="2" fillId="0" borderId="16" xfId="64" applyNumberFormat="1" applyFont="1" applyFill="1" applyBorder="1" applyAlignment="1" applyProtection="1">
      <alignment vertical="center"/>
      <protection locked="0"/>
    </xf>
    <xf numFmtId="167" fontId="2" fillId="0" borderId="19" xfId="64" applyNumberFormat="1" applyFont="1" applyFill="1" applyBorder="1" applyAlignment="1" applyProtection="1">
      <alignment horizontal="right" vertical="center"/>
      <protection locked="0"/>
    </xf>
    <xf numFmtId="167" fontId="2" fillId="0" borderId="16" xfId="64" applyNumberFormat="1" applyFont="1" applyFill="1" applyBorder="1" applyAlignment="1" applyProtection="1">
      <alignment horizontal="right" vertical="center"/>
      <protection locked="0"/>
    </xf>
    <xf numFmtId="167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7" fillId="33" borderId="0" xfId="0" applyFont="1" applyFill="1"/>
    <xf numFmtId="0" fontId="57" fillId="33" borderId="0" xfId="0" applyFont="1" applyFill="1" applyAlignment="1">
      <alignment horizontal="center"/>
    </xf>
    <xf numFmtId="0" fontId="57" fillId="34" borderId="0" xfId="0" applyFont="1" applyFill="1" applyAlignment="1">
      <alignment horizontal="center"/>
    </xf>
    <xf numFmtId="0" fontId="0" fillId="32" borderId="0" xfId="0" applyFill="1"/>
    <xf numFmtId="0" fontId="6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7" fillId="32" borderId="0" xfId="0" applyFont="1" applyFill="1"/>
    <xf numFmtId="0" fontId="6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5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4" fillId="0" borderId="0" xfId="64" applyFont="1" applyAlignment="1"/>
    <xf numFmtId="43" fontId="67" fillId="0" borderId="0" xfId="64" applyFont="1"/>
    <xf numFmtId="43" fontId="68" fillId="0" borderId="0" xfId="64" applyFont="1" applyAlignment="1"/>
    <xf numFmtId="43" fontId="67" fillId="0" borderId="0" xfId="64" applyFont="1" applyAlignment="1"/>
    <xf numFmtId="0" fontId="54" fillId="0" borderId="0" xfId="64" applyNumberFormat="1" applyFont="1"/>
    <xf numFmtId="0" fontId="67" fillId="0" borderId="0" xfId="64" applyNumberFormat="1" applyFont="1"/>
    <xf numFmtId="0" fontId="69" fillId="0" borderId="0" xfId="0" applyFont="1"/>
    <xf numFmtId="0" fontId="70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/>
    </xf>
    <xf numFmtId="0" fontId="72" fillId="0" borderId="0" xfId="0" applyFont="1" applyAlignment="1"/>
    <xf numFmtId="0" fontId="69" fillId="0" borderId="0" xfId="0" applyFont="1" applyAlignment="1"/>
    <xf numFmtId="0" fontId="73" fillId="0" borderId="0" xfId="0" applyFont="1" applyAlignment="1"/>
    <xf numFmtId="0" fontId="72" fillId="0" borderId="0" xfId="0" applyFont="1"/>
    <xf numFmtId="0" fontId="69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 applyAlignment="1">
      <alignment horizontal="right"/>
    </xf>
    <xf numFmtId="0" fontId="74" fillId="37" borderId="36" xfId="0" applyFont="1" applyFill="1" applyBorder="1" applyAlignment="1">
      <alignment horizontal="center"/>
    </xf>
    <xf numFmtId="0" fontId="74" fillId="37" borderId="37" xfId="0" applyFont="1" applyFill="1" applyBorder="1" applyAlignment="1">
      <alignment horizontal="center"/>
    </xf>
    <xf numFmtId="164" fontId="69" fillId="0" borderId="0" xfId="65" applyFont="1"/>
    <xf numFmtId="0" fontId="73" fillId="37" borderId="38" xfId="0" applyFont="1" applyFill="1" applyBorder="1" applyAlignment="1">
      <alignment horizontal="center"/>
    </xf>
    <xf numFmtId="0" fontId="73" fillId="37" borderId="39" xfId="0" applyFont="1" applyFill="1" applyBorder="1" applyAlignment="1">
      <alignment horizontal="center"/>
    </xf>
    <xf numFmtId="0" fontId="74" fillId="37" borderId="40" xfId="0" applyFont="1" applyFill="1" applyBorder="1" applyAlignment="1">
      <alignment horizontal="center"/>
    </xf>
    <xf numFmtId="0" fontId="74" fillId="37" borderId="41" xfId="0" applyFont="1" applyFill="1" applyBorder="1" applyAlignment="1">
      <alignment horizontal="center"/>
    </xf>
    <xf numFmtId="0" fontId="73" fillId="37" borderId="30" xfId="0" applyFont="1" applyFill="1" applyBorder="1" applyAlignment="1">
      <alignment horizontal="center"/>
    </xf>
    <xf numFmtId="0" fontId="72" fillId="37" borderId="0" xfId="0" applyFont="1" applyFill="1" applyBorder="1"/>
    <xf numFmtId="172" fontId="76" fillId="37" borderId="38" xfId="65" applyNumberFormat="1" applyFont="1" applyFill="1" applyBorder="1" applyAlignment="1"/>
    <xf numFmtId="164" fontId="69" fillId="0" borderId="0" xfId="65" quotePrefix="1" applyFont="1"/>
    <xf numFmtId="0" fontId="72" fillId="37" borderId="40" xfId="0" applyFont="1" applyFill="1" applyBorder="1" applyAlignment="1">
      <alignment horizontal="center"/>
    </xf>
    <xf numFmtId="0" fontId="72" fillId="37" borderId="41" xfId="0" applyFont="1" applyFill="1" applyBorder="1" applyAlignment="1">
      <alignment horizontal="center"/>
    </xf>
    <xf numFmtId="0" fontId="75" fillId="37" borderId="29" xfId="0" applyFont="1" applyFill="1" applyBorder="1" applyAlignment="1"/>
    <xf numFmtId="0" fontId="69" fillId="37" borderId="30" xfId="0" applyFont="1" applyFill="1" applyBorder="1" applyAlignment="1"/>
    <xf numFmtId="172" fontId="76" fillId="37" borderId="18" xfId="65" applyNumberFormat="1" applyFont="1" applyFill="1" applyBorder="1" applyAlignment="1"/>
    <xf numFmtId="0" fontId="72" fillId="0" borderId="0" xfId="0" applyFont="1" applyBorder="1" applyAlignment="1"/>
    <xf numFmtId="0" fontId="72" fillId="0" borderId="42" xfId="0" applyFont="1" applyBorder="1" applyAlignment="1"/>
    <xf numFmtId="172" fontId="77" fillId="0" borderId="38" xfId="65" applyNumberFormat="1" applyFont="1" applyBorder="1" applyAlignment="1"/>
    <xf numFmtId="0" fontId="69" fillId="0" borderId="0" xfId="0" applyFont="1" applyBorder="1"/>
    <xf numFmtId="0" fontId="69" fillId="0" borderId="40" xfId="0" applyFont="1" applyBorder="1" applyAlignment="1">
      <alignment horizontal="center"/>
    </xf>
    <xf numFmtId="0" fontId="69" fillId="0" borderId="41" xfId="0" applyFont="1" applyBorder="1" applyAlignment="1">
      <alignment horizontal="center"/>
    </xf>
    <xf numFmtId="0" fontId="73" fillId="0" borderId="30" xfId="0" applyFont="1" applyBorder="1" applyAlignment="1"/>
    <xf numFmtId="0" fontId="69" fillId="0" borderId="41" xfId="0" applyFont="1" applyBorder="1" applyAlignment="1"/>
    <xf numFmtId="172" fontId="78" fillId="0" borderId="18" xfId="65" applyNumberFormat="1" applyFont="1" applyBorder="1" applyAlignment="1"/>
    <xf numFmtId="0" fontId="69" fillId="0" borderId="32" xfId="0" applyFont="1" applyBorder="1" applyAlignment="1"/>
    <xf numFmtId="0" fontId="69" fillId="0" borderId="43" xfId="0" applyFont="1" applyBorder="1" applyAlignment="1"/>
    <xf numFmtId="172" fontId="79" fillId="0" borderId="19" xfId="65" applyNumberFormat="1" applyFont="1" applyBorder="1" applyAlignment="1">
      <alignment horizontal="right"/>
    </xf>
    <xf numFmtId="172" fontId="78" fillId="0" borderId="0" xfId="65" applyNumberFormat="1" applyFont="1" applyBorder="1" applyAlignment="1">
      <alignment horizontal="right"/>
    </xf>
    <xf numFmtId="0" fontId="73" fillId="0" borderId="29" xfId="0" applyFont="1" applyBorder="1" applyAlignment="1"/>
    <xf numFmtId="0" fontId="69" fillId="0" borderId="41" xfId="0" applyFont="1" applyBorder="1" applyAlignment="1">
      <alignment horizontal="justify" vertical="top"/>
    </xf>
    <xf numFmtId="0" fontId="69" fillId="0" borderId="44" xfId="0" applyFont="1" applyBorder="1" applyAlignment="1">
      <alignment horizontal="center"/>
    </xf>
    <xf numFmtId="0" fontId="69" fillId="0" borderId="45" xfId="0" applyFont="1" applyBorder="1" applyAlignment="1">
      <alignment horizontal="center"/>
    </xf>
    <xf numFmtId="172" fontId="69" fillId="0" borderId="0" xfId="0" applyNumberFormat="1" applyFont="1"/>
    <xf numFmtId="164" fontId="69" fillId="0" borderId="0" xfId="65" quotePrefix="1" applyNumberFormat="1" applyFont="1"/>
    <xf numFmtId="0" fontId="73" fillId="0" borderId="32" xfId="0" applyFont="1" applyBorder="1" applyAlignment="1"/>
    <xf numFmtId="0" fontId="72" fillId="0" borderId="0" xfId="0" applyFont="1" applyBorder="1" applyAlignment="1">
      <alignment horizontal="left" vertical="center"/>
    </xf>
    <xf numFmtId="0" fontId="72" fillId="0" borderId="42" xfId="0" applyFont="1" applyBorder="1" applyAlignment="1">
      <alignment horizontal="left" vertical="center"/>
    </xf>
    <xf numFmtId="173" fontId="79" fillId="0" borderId="38" xfId="65" applyNumberFormat="1" applyFont="1" applyBorder="1" applyAlignment="1">
      <alignment horizontal="right"/>
    </xf>
    <xf numFmtId="0" fontId="72" fillId="0" borderId="40" xfId="0" applyFont="1" applyBorder="1" applyAlignment="1">
      <alignment horizontal="center" vertical="top" wrapText="1"/>
    </xf>
    <xf numFmtId="0" fontId="72" fillId="0" borderId="41" xfId="0" applyFont="1" applyBorder="1" applyAlignment="1">
      <alignment horizontal="center" vertical="top" wrapText="1"/>
    </xf>
    <xf numFmtId="0" fontId="73" fillId="0" borderId="30" xfId="0" applyFont="1" applyBorder="1" applyAlignment="1">
      <alignment horizontal="left" vertical="center"/>
    </xf>
    <xf numFmtId="0" fontId="72" fillId="0" borderId="41" xfId="0" applyFont="1" applyBorder="1" applyAlignment="1">
      <alignment horizontal="left" vertical="center"/>
    </xf>
    <xf numFmtId="0" fontId="69" fillId="0" borderId="0" xfId="0" applyFont="1" applyBorder="1" applyAlignment="1">
      <alignment horizontal="left" vertical="center"/>
    </xf>
    <xf numFmtId="0" fontId="69" fillId="0" borderId="45" xfId="0" applyFont="1" applyBorder="1" applyAlignment="1">
      <alignment horizontal="left" vertical="center"/>
    </xf>
    <xf numFmtId="0" fontId="69" fillId="0" borderId="41" xfId="0" applyFont="1" applyBorder="1" applyAlignment="1">
      <alignment horizontal="left" vertical="center"/>
    </xf>
    <xf numFmtId="0" fontId="73" fillId="0" borderId="29" xfId="0" applyFont="1" applyBorder="1" applyAlignment="1">
      <alignment horizontal="left" vertical="center"/>
    </xf>
    <xf numFmtId="0" fontId="72" fillId="0" borderId="45" xfId="0" applyFont="1" applyBorder="1" applyAlignment="1">
      <alignment vertical="center"/>
    </xf>
    <xf numFmtId="172" fontId="74" fillId="0" borderId="38" xfId="65" applyNumberFormat="1" applyFont="1" applyBorder="1" applyAlignment="1">
      <alignment horizontal="right" vertical="center" wrapText="1"/>
    </xf>
    <xf numFmtId="0" fontId="73" fillId="0" borderId="29" xfId="0" applyFont="1" applyBorder="1" applyAlignment="1">
      <alignment vertical="center"/>
    </xf>
    <xf numFmtId="0" fontId="72" fillId="0" borderId="41" xfId="0" applyFont="1" applyBorder="1" applyAlignment="1">
      <alignment vertical="center"/>
    </xf>
    <xf numFmtId="172" fontId="74" fillId="0" borderId="18" xfId="65" applyNumberFormat="1" applyFont="1" applyBorder="1" applyAlignment="1">
      <alignment horizontal="right" vertical="center" wrapText="1"/>
    </xf>
    <xf numFmtId="0" fontId="69" fillId="0" borderId="12" xfId="0" applyFont="1" applyBorder="1" applyAlignment="1"/>
    <xf numFmtId="0" fontId="69" fillId="0" borderId="42" xfId="0" applyFont="1" applyBorder="1" applyAlignment="1"/>
    <xf numFmtId="0" fontId="69" fillId="0" borderId="45" xfId="0" applyFont="1" applyBorder="1" applyAlignment="1"/>
    <xf numFmtId="0" fontId="74" fillId="0" borderId="0" xfId="0" applyFont="1" applyBorder="1" applyAlignment="1">
      <alignment wrapText="1"/>
    </xf>
    <xf numFmtId="0" fontId="69" fillId="0" borderId="0" xfId="0" applyFont="1" applyBorder="1" applyAlignment="1">
      <alignment wrapText="1"/>
    </xf>
    <xf numFmtId="0" fontId="74" fillId="0" borderId="0" xfId="0" applyFont="1" applyAlignment="1"/>
    <xf numFmtId="0" fontId="74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69" fillId="0" borderId="0" xfId="0" applyFont="1" applyAlignment="1">
      <alignment horizontal="justify"/>
    </xf>
    <xf numFmtId="0" fontId="80" fillId="0" borderId="0" xfId="0" applyFont="1" applyAlignment="1">
      <alignment horizontal="center" vertical="top" wrapText="1"/>
    </xf>
    <xf numFmtId="0" fontId="69" fillId="0" borderId="0" xfId="0" applyFont="1" applyAlignment="1">
      <alignment horizontal="center"/>
    </xf>
    <xf numFmtId="0" fontId="81" fillId="0" borderId="0" xfId="0" applyFont="1" applyAlignment="1">
      <alignment horizontal="center" vertical="top" wrapText="1"/>
    </xf>
    <xf numFmtId="0" fontId="69" fillId="0" borderId="0" xfId="0" applyFont="1" applyAlignment="1">
      <alignment vertical="top" wrapText="1"/>
    </xf>
    <xf numFmtId="0" fontId="82" fillId="0" borderId="0" xfId="0" applyFont="1"/>
    <xf numFmtId="174" fontId="45" fillId="0" borderId="0" xfId="0" applyNumberFormat="1" applyFont="1" applyAlignment="1">
      <alignment horizontal="left"/>
    </xf>
    <xf numFmtId="0" fontId="69" fillId="0" borderId="0" xfId="0" applyFont="1" applyFill="1"/>
    <xf numFmtId="175" fontId="46" fillId="0" borderId="0" xfId="0" applyNumberFormat="1" applyFont="1" applyAlignment="1">
      <alignment horizontal="left"/>
    </xf>
    <xf numFmtId="0" fontId="72" fillId="0" borderId="0" xfId="0" applyFont="1" applyFill="1"/>
    <xf numFmtId="174" fontId="73" fillId="37" borderId="18" xfId="0" applyNumberFormat="1" applyFont="1" applyFill="1" applyBorder="1" applyAlignment="1">
      <alignment horizontal="center"/>
    </xf>
    <xf numFmtId="172" fontId="7" fillId="37" borderId="39" xfId="65" applyNumberFormat="1" applyFont="1" applyFill="1" applyBorder="1" applyAlignment="1"/>
    <xf numFmtId="172" fontId="7" fillId="37" borderId="47" xfId="65" applyNumberFormat="1" applyFont="1" applyFill="1" applyBorder="1" applyAlignment="1"/>
    <xf numFmtId="172" fontId="6" fillId="0" borderId="39" xfId="65" applyNumberFormat="1" applyFont="1" applyBorder="1" applyAlignment="1"/>
    <xf numFmtId="172" fontId="7" fillId="0" borderId="47" xfId="65" applyNumberFormat="1" applyFont="1" applyBorder="1" applyAlignment="1"/>
    <xf numFmtId="172" fontId="10" fillId="0" borderId="48" xfId="65" applyNumberFormat="1" applyFont="1" applyBorder="1" applyAlignment="1">
      <alignment horizontal="right"/>
    </xf>
    <xf numFmtId="172" fontId="53" fillId="0" borderId="47" xfId="65" applyNumberFormat="1" applyFont="1" applyBorder="1" applyAlignment="1">
      <alignment vertical="center" wrapText="1"/>
    </xf>
    <xf numFmtId="164" fontId="79" fillId="0" borderId="18" xfId="65" applyNumberFormat="1" applyFont="1" applyBorder="1" applyAlignment="1">
      <alignment horizontal="right"/>
    </xf>
    <xf numFmtId="164" fontId="10" fillId="0" borderId="47" xfId="65" applyNumberFormat="1" applyFont="1" applyBorder="1" applyAlignment="1">
      <alignment horizontal="right"/>
    </xf>
    <xf numFmtId="172" fontId="10" fillId="0" borderId="47" xfId="65" applyNumberFormat="1" applyFont="1" applyBorder="1" applyAlignment="1">
      <alignment horizontal="right"/>
    </xf>
    <xf numFmtId="173" fontId="10" fillId="0" borderId="39" xfId="65" applyNumberFormat="1" applyFont="1" applyBorder="1" applyAlignment="1">
      <alignment horizontal="right"/>
    </xf>
    <xf numFmtId="172" fontId="82" fillId="0" borderId="16" xfId="65" applyNumberFormat="1" applyFont="1" applyBorder="1" applyAlignment="1">
      <alignment horizontal="right"/>
    </xf>
    <xf numFmtId="172" fontId="79" fillId="0" borderId="18" xfId="65" applyNumberFormat="1" applyFont="1" applyBorder="1" applyAlignment="1">
      <alignment horizontal="right"/>
    </xf>
    <xf numFmtId="39" fontId="79" fillId="0" borderId="18" xfId="64" applyNumberFormat="1" applyFont="1" applyBorder="1" applyAlignment="1">
      <alignment horizontal="right"/>
    </xf>
    <xf numFmtId="173" fontId="79" fillId="0" borderId="49" xfId="65" applyNumberFormat="1" applyFont="1" applyBorder="1" applyAlignment="1">
      <alignment horizontal="right"/>
    </xf>
    <xf numFmtId="172" fontId="53" fillId="0" borderId="49" xfId="65" applyNumberFormat="1" applyFont="1" applyBorder="1" applyAlignment="1">
      <alignment vertical="center" wrapText="1"/>
    </xf>
    <xf numFmtId="172" fontId="69" fillId="0" borderId="0" xfId="0" applyNumberFormat="1" applyFont="1" applyFill="1"/>
    <xf numFmtId="172" fontId="10" fillId="0" borderId="19" xfId="65" applyNumberFormat="1" applyFont="1" applyFill="1" applyBorder="1" applyAlignment="1">
      <alignment horizontal="right"/>
    </xf>
    <xf numFmtId="174" fontId="73" fillId="37" borderId="50" xfId="0" applyNumberFormat="1" applyFont="1" applyFill="1" applyBorder="1" applyAlignment="1">
      <alignment horizontal="center"/>
    </xf>
    <xf numFmtId="3" fontId="69" fillId="0" borderId="0" xfId="0" applyNumberFormat="1" applyFont="1"/>
    <xf numFmtId="4" fontId="69" fillId="0" borderId="0" xfId="0" applyNumberFormat="1" applyFont="1"/>
    <xf numFmtId="164" fontId="69" fillId="0" borderId="0" xfId="0" applyNumberFormat="1" applyFont="1"/>
    <xf numFmtId="43" fontId="69" fillId="0" borderId="0" xfId="64" applyFont="1"/>
    <xf numFmtId="0" fontId="69" fillId="0" borderId="40" xfId="0" applyFont="1" applyBorder="1" applyAlignment="1">
      <alignment horizontal="center" vertical="top" wrapText="1"/>
    </xf>
    <xf numFmtId="0" fontId="69" fillId="0" borderId="30" xfId="0" applyFont="1" applyBorder="1" applyAlignment="1">
      <alignment horizontal="center" vertical="top" wrapText="1"/>
    </xf>
    <xf numFmtId="0" fontId="51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51" fillId="29" borderId="0" xfId="185" applyFont="1" applyFill="1" applyAlignment="1">
      <alignment horizontal="left" vertical="center"/>
    </xf>
    <xf numFmtId="0" fontId="44" fillId="29" borderId="0" xfId="185" applyFont="1" applyFill="1" applyAlignment="1">
      <alignment horizontal="left" vertical="center"/>
    </xf>
    <xf numFmtId="39" fontId="79" fillId="0" borderId="38" xfId="64" applyNumberFormat="1" applyFont="1" applyBorder="1" applyAlignment="1">
      <alignment horizontal="right"/>
    </xf>
    <xf numFmtId="39" fontId="79" fillId="0" borderId="49" xfId="64" applyNumberFormat="1" applyFont="1" applyBorder="1" applyAlignment="1">
      <alignment horizontal="right"/>
    </xf>
    <xf numFmtId="0" fontId="72" fillId="0" borderId="54" xfId="0" applyFont="1" applyBorder="1" applyAlignment="1">
      <alignment vertical="center"/>
    </xf>
    <xf numFmtId="0" fontId="69" fillId="0" borderId="0" xfId="0" applyFont="1" applyBorder="1" applyAlignment="1"/>
    <xf numFmtId="172" fontId="10" fillId="0" borderId="19" xfId="65" applyNumberFormat="1" applyFont="1" applyBorder="1" applyAlignment="1"/>
    <xf numFmtId="172" fontId="79" fillId="0" borderId="43" xfId="65" applyNumberFormat="1" applyFont="1" applyBorder="1" applyAlignment="1">
      <alignment horizontal="right"/>
    </xf>
    <xf numFmtId="0" fontId="69" fillId="0" borderId="34" xfId="0" applyFont="1" applyBorder="1" applyAlignment="1"/>
    <xf numFmtId="172" fontId="79" fillId="0" borderId="42" xfId="65" applyNumberFormat="1" applyFont="1" applyBorder="1" applyAlignment="1">
      <alignment horizontal="right"/>
    </xf>
    <xf numFmtId="172" fontId="10" fillId="0" borderId="16" xfId="65" applyNumberFormat="1" applyFont="1" applyBorder="1" applyAlignment="1"/>
    <xf numFmtId="0" fontId="74" fillId="0" borderId="32" xfId="0" applyFont="1" applyBorder="1" applyAlignment="1"/>
    <xf numFmtId="0" fontId="74" fillId="0" borderId="43" xfId="0" applyFont="1" applyBorder="1" applyAlignment="1"/>
    <xf numFmtId="0" fontId="74" fillId="0" borderId="54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69" fillId="0" borderId="34" xfId="0" applyFont="1" applyBorder="1" applyAlignment="1">
      <alignment horizontal="left" vertical="center"/>
    </xf>
    <xf numFmtId="0" fontId="69" fillId="0" borderId="42" xfId="0" applyFont="1" applyBorder="1" applyAlignment="1">
      <alignment horizontal="left" vertical="center"/>
    </xf>
    <xf numFmtId="0" fontId="73" fillId="0" borderId="40" xfId="0" applyFont="1" applyBorder="1" applyAlignment="1">
      <alignment horizontal="center" vertical="top" wrapText="1"/>
    </xf>
    <xf numFmtId="0" fontId="73" fillId="0" borderId="41" xfId="0" applyFont="1" applyBorder="1" applyAlignment="1">
      <alignment horizontal="center" vertical="top" wrapText="1"/>
    </xf>
    <xf numFmtId="0" fontId="73" fillId="0" borderId="44" xfId="0" applyFont="1" applyBorder="1" applyAlignment="1">
      <alignment horizontal="center" vertical="top" wrapText="1"/>
    </xf>
    <xf numFmtId="0" fontId="73" fillId="0" borderId="45" xfId="0" applyFont="1" applyBorder="1" applyAlignment="1">
      <alignment horizontal="center" vertical="top" wrapText="1"/>
    </xf>
    <xf numFmtId="0" fontId="73" fillId="0" borderId="30" xfId="0" applyFont="1" applyBorder="1" applyAlignment="1">
      <alignment horizontal="center" vertical="top" wrapText="1"/>
    </xf>
    <xf numFmtId="37" fontId="79" fillId="0" borderId="18" xfId="64" applyNumberFormat="1" applyFont="1" applyBorder="1" applyAlignment="1">
      <alignment horizontal="right"/>
    </xf>
    <xf numFmtId="37" fontId="79" fillId="0" borderId="50" xfId="64" applyNumberFormat="1" applyFont="1" applyBorder="1" applyAlignment="1">
      <alignment horizontal="right"/>
    </xf>
    <xf numFmtId="37" fontId="79" fillId="0" borderId="16" xfId="64" applyNumberFormat="1" applyFont="1" applyBorder="1" applyAlignment="1">
      <alignment horizontal="right"/>
    </xf>
    <xf numFmtId="37" fontId="69" fillId="0" borderId="38" xfId="65" applyNumberFormat="1" applyFont="1" applyBorder="1" applyAlignment="1">
      <alignment horizontal="right" vertical="top" wrapText="1"/>
    </xf>
    <xf numFmtId="37" fontId="52" fillId="0" borderId="49" xfId="65" applyNumberFormat="1" applyFont="1" applyBorder="1" applyAlignment="1">
      <alignment vertical="top" wrapText="1"/>
    </xf>
    <xf numFmtId="10" fontId="79" fillId="0" borderId="18" xfId="64" applyNumberFormat="1" applyFont="1" applyBorder="1" applyAlignment="1">
      <alignment horizontal="right"/>
    </xf>
    <xf numFmtId="10" fontId="79" fillId="0" borderId="50" xfId="64" applyNumberFormat="1" applyFont="1" applyBorder="1" applyAlignment="1">
      <alignment horizontal="right"/>
    </xf>
    <xf numFmtId="175" fontId="53" fillId="0" borderId="0" xfId="0" quotePrefix="1" applyNumberFormat="1" applyFont="1" applyAlignment="1">
      <alignment horizontal="left"/>
    </xf>
    <xf numFmtId="164" fontId="79" fillId="0" borderId="19" xfId="65" applyNumberFormat="1" applyFont="1" applyBorder="1" applyAlignment="1">
      <alignment horizontal="right"/>
    </xf>
    <xf numFmtId="164" fontId="79" fillId="0" borderId="19" xfId="65" applyNumberFormat="1" applyFont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59" fillId="0" borderId="0" xfId="64" applyFont="1" applyAlignment="1">
      <alignment horizontal="center" vertical="center"/>
    </xf>
    <xf numFmtId="43" fontId="59" fillId="32" borderId="0" xfId="64" applyFont="1" applyFill="1" applyAlignment="1" applyProtection="1">
      <alignment horizontal="left" vertical="center"/>
      <protection locked="0"/>
    </xf>
    <xf numFmtId="0" fontId="61" fillId="0" borderId="0" xfId="0" applyFont="1" applyAlignment="1">
      <alignment horizontal="center"/>
    </xf>
    <xf numFmtId="15" fontId="59" fillId="38" borderId="0" xfId="69" applyNumberFormat="1" applyFont="1" applyFill="1" applyAlignment="1" applyProtection="1">
      <alignment horizontal="center"/>
      <protection locked="0"/>
    </xf>
    <xf numFmtId="43" fontId="59" fillId="38" borderId="0" xfId="69" applyFont="1" applyFill="1" applyAlignment="1" applyProtection="1">
      <alignment horizontal="center"/>
      <protection locked="0"/>
    </xf>
    <xf numFmtId="43" fontId="59" fillId="32" borderId="0" xfId="64" applyFont="1" applyFill="1" applyAlignment="1" applyProtection="1">
      <alignment horizontal="center" vertical="center"/>
      <protection locked="0"/>
    </xf>
    <xf numFmtId="166" fontId="59" fillId="32" borderId="0" xfId="64" applyNumberFormat="1" applyFont="1" applyFill="1" applyAlignment="1" applyProtection="1">
      <alignment horizontal="center" vertical="center"/>
      <protection locked="0"/>
    </xf>
    <xf numFmtId="0" fontId="5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7" fillId="34" borderId="0" xfId="0" applyFont="1" applyFill="1" applyAlignment="1">
      <alignment horizontal="center"/>
    </xf>
    <xf numFmtId="0" fontId="5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5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3" fillId="0" borderId="55" xfId="0" applyFont="1" applyBorder="1" applyAlignment="1">
      <alignment horizontal="center" vertical="top" wrapText="1"/>
    </xf>
    <xf numFmtId="0" fontId="73" fillId="0" borderId="42" xfId="0" applyFont="1" applyBorder="1" applyAlignment="1">
      <alignment horizontal="center" vertical="top" wrapText="1"/>
    </xf>
    <xf numFmtId="0" fontId="73" fillId="0" borderId="40" xfId="0" applyFont="1" applyBorder="1" applyAlignment="1">
      <alignment horizontal="center"/>
    </xf>
    <xf numFmtId="0" fontId="73" fillId="0" borderId="30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7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0" fillId="0" borderId="0" xfId="0" applyFont="1" applyAlignment="1">
      <alignment horizontal="center"/>
    </xf>
    <xf numFmtId="0" fontId="73" fillId="0" borderId="46" xfId="0" applyFont="1" applyBorder="1" applyAlignment="1">
      <alignment horizontal="center"/>
    </xf>
    <xf numFmtId="0" fontId="73" fillId="0" borderId="43" xfId="0" applyFont="1" applyBorder="1" applyAlignment="1">
      <alignment horizontal="center"/>
    </xf>
    <xf numFmtId="0" fontId="72" fillId="0" borderId="0" xfId="0" applyFont="1" applyAlignment="1">
      <alignment horizontal="left"/>
    </xf>
    <xf numFmtId="0" fontId="74" fillId="37" borderId="51" xfId="0" applyFont="1" applyFill="1" applyBorder="1" applyAlignment="1">
      <alignment horizontal="center"/>
    </xf>
    <xf numFmtId="0" fontId="74" fillId="37" borderId="52" xfId="0" applyFont="1" applyFill="1" applyBorder="1" applyAlignment="1">
      <alignment horizontal="center"/>
    </xf>
    <xf numFmtId="0" fontId="74" fillId="37" borderId="53" xfId="0" applyFont="1" applyFill="1" applyBorder="1" applyAlignment="1">
      <alignment horizontal="center"/>
    </xf>
    <xf numFmtId="0" fontId="74" fillId="37" borderId="44" xfId="0" applyFont="1" applyFill="1" applyBorder="1" applyAlignment="1">
      <alignment horizontal="center"/>
    </xf>
    <xf numFmtId="0" fontId="74" fillId="37" borderId="45" xfId="0" applyFont="1" applyFill="1" applyBorder="1" applyAlignment="1">
      <alignment horizontal="center"/>
    </xf>
    <xf numFmtId="0" fontId="73" fillId="37" borderId="54" xfId="0" applyFont="1" applyFill="1" applyBorder="1" applyAlignment="1">
      <alignment horizontal="center"/>
    </xf>
    <xf numFmtId="0" fontId="73" fillId="37" borderId="45" xfId="0" applyFont="1" applyFill="1" applyBorder="1" applyAlignment="1">
      <alignment horizontal="center"/>
    </xf>
    <xf numFmtId="0" fontId="72" fillId="0" borderId="44" xfId="0" applyFont="1" applyBorder="1" applyAlignment="1">
      <alignment horizontal="center"/>
    </xf>
    <xf numFmtId="0" fontId="72" fillId="0" borderId="45" xfId="0" applyFont="1" applyBorder="1" applyAlignment="1">
      <alignment horizontal="center"/>
    </xf>
    <xf numFmtId="0" fontId="72" fillId="37" borderId="44" xfId="0" applyFont="1" applyFill="1" applyBorder="1" applyAlignment="1">
      <alignment horizontal="center"/>
    </xf>
    <xf numFmtId="0" fontId="72" fillId="37" borderId="45" xfId="0" applyFont="1" applyFill="1" applyBorder="1" applyAlignment="1">
      <alignment horizontal="center"/>
    </xf>
    <xf numFmtId="0" fontId="72" fillId="0" borderId="44" xfId="0" applyFont="1" applyBorder="1" applyAlignment="1">
      <alignment horizontal="center" vertical="top" wrapText="1"/>
    </xf>
    <xf numFmtId="0" fontId="72" fillId="0" borderId="45" xfId="0" applyFont="1" applyBorder="1" applyAlignment="1">
      <alignment horizontal="center" vertical="top" wrapText="1"/>
    </xf>
    <xf numFmtId="0" fontId="73" fillId="0" borderId="44" xfId="0" applyFont="1" applyBorder="1" applyAlignment="1">
      <alignment horizontal="center" vertical="top" wrapText="1"/>
    </xf>
    <xf numFmtId="0" fontId="73" fillId="0" borderId="45" xfId="0" applyFont="1" applyBorder="1" applyAlignment="1">
      <alignment horizontal="center" vertical="top" wrapText="1"/>
    </xf>
    <xf numFmtId="0" fontId="72" fillId="0" borderId="0" xfId="0" applyFont="1" applyBorder="1" applyAlignment="1">
      <alignment horizontal="center" vertical="top" wrapText="1"/>
    </xf>
    <xf numFmtId="0" fontId="73" fillId="0" borderId="32" xfId="0" applyFont="1" applyBorder="1" applyAlignment="1">
      <alignment horizontal="center" vertical="top" wrapText="1"/>
    </xf>
    <xf numFmtId="0" fontId="73" fillId="0" borderId="43" xfId="0" applyFont="1" applyBorder="1" applyAlignment="1">
      <alignment horizontal="center" vertical="top" wrapText="1"/>
    </xf>
    <xf numFmtId="0" fontId="74" fillId="0" borderId="32" xfId="0" applyFont="1" applyBorder="1" applyAlignment="1">
      <alignment horizontal="center" vertical="top" wrapText="1"/>
    </xf>
    <xf numFmtId="0" fontId="74" fillId="0" borderId="43" xfId="0" applyFont="1" applyBorder="1" applyAlignment="1">
      <alignment horizontal="center" vertical="top" wrapText="1"/>
    </xf>
    <xf numFmtId="0" fontId="73" fillId="0" borderId="46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8" t="s">
        <v>50</v>
      </c>
      <c r="B2" s="319"/>
      <c r="C2" s="319"/>
      <c r="D2" s="319"/>
      <c r="E2" s="319"/>
      <c r="F2" s="31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0" t="s">
        <v>51</v>
      </c>
      <c r="D3" s="320"/>
      <c r="E3" s="320"/>
      <c r="F3" s="320"/>
      <c r="G3" s="320"/>
      <c r="H3" s="320"/>
      <c r="I3" s="320"/>
      <c r="J3" s="320"/>
      <c r="K3" s="320"/>
      <c r="L3" s="320"/>
      <c r="M3" s="302" t="s">
        <v>23</v>
      </c>
      <c r="N3" s="310"/>
      <c r="O3" s="311" t="s">
        <v>24</v>
      </c>
      <c r="P3" s="312"/>
      <c r="Q3" s="302" t="s">
        <v>5</v>
      </c>
      <c r="R3" s="302"/>
      <c r="S3" s="310"/>
      <c r="T3" s="313"/>
      <c r="U3" s="304" t="s">
        <v>26</v>
      </c>
      <c r="V3" s="305"/>
      <c r="W3" s="306" t="s">
        <v>25</v>
      </c>
    </row>
    <row r="4" spans="1:23" ht="12.75" customHeight="1">
      <c r="A4" s="310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14" t="s">
        <v>52</v>
      </c>
      <c r="I4" s="302" t="s">
        <v>34</v>
      </c>
      <c r="J4" s="313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14" t="s">
        <v>36</v>
      </c>
      <c r="V4" s="302" t="s">
        <v>39</v>
      </c>
      <c r="W4" s="307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09"/>
      <c r="R5" s="309"/>
      <c r="S5" s="313"/>
      <c r="T5" s="309"/>
      <c r="U5" s="315"/>
      <c r="V5" s="303"/>
      <c r="W5" s="30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1">
        <f>+$B$6*$F$7/$C$7</f>
        <v>111000</v>
      </c>
      <c r="C8" s="321"/>
      <c r="D8" s="32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1" t="e">
        <f>+ ROUND((B11-B19)*F10/C10,0)</f>
        <v>#REF!</v>
      </c>
      <c r="C12" s="321"/>
      <c r="D12" s="32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2" t="s">
        <v>212</v>
      </c>
      <c r="C13" s="322"/>
      <c r="D13" s="32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1">
        <f>+IF($E$13=1,ROUNDDOWN($B$8*$F$10/$C$10,0),IF(MROUND($B$8*$F$10/$C$10,10)-($B$8*$F$10/$C$10)&gt;0,MROUND($B$8*$F$10/$C$10,10)-10,MROUND($B$8*$F$10/$C$10,10)))</f>
        <v>55500</v>
      </c>
      <c r="C14" s="321"/>
      <c r="D14" s="32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1">
        <f>ROUNDDOWN($B$8*$F$10/$C$10,0)-B14</f>
        <v>0</v>
      </c>
      <c r="C15" s="321"/>
      <c r="D15" s="32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2" t="s">
        <v>223</v>
      </c>
      <c r="C16" s="322"/>
      <c r="D16" s="32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1">
        <f>+IF($E$16=1,B17*B15,0)</f>
        <v>0</v>
      </c>
      <c r="C18" s="321"/>
      <c r="D18" s="32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1">
        <f>+B19*B14</f>
        <v>555000000</v>
      </c>
      <c r="C20" s="321"/>
      <c r="D20" s="32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0" t="s">
        <v>328</v>
      </c>
      <c r="F1" s="330"/>
      <c r="G1" s="331" t="s">
        <v>329</v>
      </c>
      <c r="H1" s="33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9" t="s">
        <v>398</v>
      </c>
      <c r="C62" s="329" t="s">
        <v>310</v>
      </c>
      <c r="D62" s="329" t="s">
        <v>403</v>
      </c>
      <c r="E62" s="333">
        <v>140130</v>
      </c>
      <c r="F62" s="333">
        <v>7</v>
      </c>
      <c r="G62" s="40">
        <v>215002</v>
      </c>
      <c r="H62" s="40">
        <v>0</v>
      </c>
    </row>
    <row r="63" spans="1:9" s="40" customFormat="1">
      <c r="B63" s="329"/>
      <c r="C63" s="329"/>
      <c r="D63" s="329"/>
      <c r="E63" s="333"/>
      <c r="F63" s="33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4" t="s">
        <v>20</v>
      </c>
      <c r="C32" s="334"/>
      <c r="D32" s="334"/>
      <c r="E32" s="334"/>
      <c r="F32" s="334"/>
      <c r="G32" s="33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4" t="s">
        <v>14</v>
      </c>
      <c r="C39" s="334"/>
      <c r="D39" s="334"/>
      <c r="E39" s="334"/>
      <c r="F39" s="334"/>
      <c r="G39" s="33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5"/>
      <c r="E43" s="336"/>
      <c r="F43" s="336"/>
      <c r="G43" s="33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6" zoomScale="90" zoomScaleNormal="90" workbookViewId="0">
      <selection activeCell="F49" sqref="F49"/>
    </sheetView>
  </sheetViews>
  <sheetFormatPr defaultRowHeight="15"/>
  <cols>
    <col min="1" max="1" width="2.140625" style="161" customWidth="1"/>
    <col min="2" max="2" width="6.42578125" style="161" customWidth="1"/>
    <col min="3" max="3" width="30.42578125" style="161" customWidth="1"/>
    <col min="4" max="4" width="42.7109375" style="161" customWidth="1"/>
    <col min="5" max="6" width="24.5703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6" ht="24" customHeight="1">
      <c r="A1" s="348" t="s">
        <v>568</v>
      </c>
      <c r="B1" s="348"/>
      <c r="C1" s="348"/>
      <c r="D1" s="348"/>
      <c r="E1" s="348"/>
      <c r="F1" s="348"/>
    </row>
    <row r="2" spans="1:6" ht="15.75" customHeight="1">
      <c r="A2" s="345" t="s">
        <v>569</v>
      </c>
      <c r="B2" s="345"/>
      <c r="C2" s="345"/>
      <c r="D2" s="345"/>
      <c r="E2" s="345"/>
      <c r="F2" s="345"/>
    </row>
    <row r="3" spans="1:6" ht="19.5" customHeight="1">
      <c r="A3" s="346" t="s">
        <v>595</v>
      </c>
      <c r="B3" s="346"/>
      <c r="C3" s="346"/>
      <c r="D3" s="346"/>
      <c r="E3" s="346"/>
      <c r="F3" s="346"/>
    </row>
    <row r="4" spans="1:6" ht="18" customHeight="1">
      <c r="A4" s="347" t="s">
        <v>596</v>
      </c>
      <c r="B4" s="347"/>
      <c r="C4" s="347"/>
      <c r="D4" s="347"/>
      <c r="E4" s="347"/>
      <c r="F4" s="347"/>
    </row>
    <row r="5" spans="1:6" ht="15.75" customHeight="1">
      <c r="A5" s="162"/>
      <c r="B5" s="162"/>
      <c r="C5" s="162"/>
      <c r="D5" s="162"/>
      <c r="E5" s="162"/>
      <c r="F5" s="162"/>
    </row>
    <row r="6" spans="1:6" ht="15.75" customHeight="1">
      <c r="A6" s="348" t="s">
        <v>570</v>
      </c>
      <c r="B6" s="348"/>
      <c r="C6" s="348"/>
      <c r="D6" s="348"/>
      <c r="E6" s="348"/>
      <c r="F6" s="348"/>
    </row>
    <row r="7" spans="1:6" ht="15.75" customHeight="1">
      <c r="A7" s="348" t="s">
        <v>571</v>
      </c>
      <c r="B7" s="348"/>
      <c r="C7" s="348"/>
      <c r="D7" s="348"/>
      <c r="E7" s="348"/>
      <c r="F7" s="348"/>
    </row>
    <row r="8" spans="1:6" ht="15.75" customHeight="1">
      <c r="A8" s="163"/>
      <c r="B8" s="163"/>
      <c r="C8" s="163"/>
      <c r="D8" s="163"/>
      <c r="E8" s="163"/>
      <c r="F8" s="163"/>
    </row>
    <row r="9" spans="1:6" ht="15.75" customHeight="1">
      <c r="A9" s="163"/>
      <c r="B9" s="163"/>
      <c r="C9" s="270" t="s">
        <v>572</v>
      </c>
      <c r="D9" s="268" t="s">
        <v>573</v>
      </c>
      <c r="E9" s="163"/>
      <c r="F9" s="163"/>
    </row>
    <row r="10" spans="1:6" ht="15.75" customHeight="1">
      <c r="A10" s="163"/>
      <c r="B10" s="163"/>
      <c r="C10" s="271" t="s">
        <v>574</v>
      </c>
      <c r="D10" s="269" t="s">
        <v>575</v>
      </c>
      <c r="E10" s="163"/>
      <c r="F10" s="163"/>
    </row>
    <row r="11" spans="1:6" ht="15.75" customHeight="1">
      <c r="A11" s="163"/>
      <c r="B11" s="163"/>
      <c r="C11" s="163"/>
      <c r="D11" s="163"/>
      <c r="E11" s="163"/>
      <c r="F11" s="163"/>
    </row>
    <row r="12" spans="1:6" ht="15.75" customHeight="1">
      <c r="A12" s="164" t="s">
        <v>532</v>
      </c>
      <c r="B12" s="164"/>
      <c r="C12" s="164"/>
      <c r="D12" s="164" t="s">
        <v>566</v>
      </c>
      <c r="E12" s="165"/>
      <c r="F12" s="165"/>
    </row>
    <row r="13" spans="1:6" ht="15.75" customHeight="1">
      <c r="A13" s="166"/>
      <c r="B13" s="166" t="s">
        <v>533</v>
      </c>
      <c r="C13" s="166"/>
      <c r="D13" s="166" t="s">
        <v>567</v>
      </c>
      <c r="E13" s="165"/>
      <c r="F13" s="165"/>
    </row>
    <row r="14" spans="1:6" s="167" customFormat="1" ht="15.75" customHeight="1">
      <c r="A14" s="164" t="s">
        <v>534</v>
      </c>
      <c r="B14" s="164"/>
      <c r="C14" s="164"/>
      <c r="D14" s="164" t="s">
        <v>535</v>
      </c>
      <c r="E14" s="164"/>
    </row>
    <row r="15" spans="1:6" ht="15.75" customHeight="1">
      <c r="A15" s="165"/>
      <c r="B15" s="166" t="s">
        <v>536</v>
      </c>
      <c r="C15" s="165"/>
      <c r="D15" s="166" t="s">
        <v>537</v>
      </c>
      <c r="E15" s="165"/>
    </row>
    <row r="16" spans="1:6" s="167" customFormat="1" ht="15.75" customHeight="1">
      <c r="A16" s="164" t="s">
        <v>538</v>
      </c>
      <c r="B16" s="164"/>
      <c r="C16" s="164"/>
      <c r="D16" s="164" t="s">
        <v>576</v>
      </c>
    </row>
    <row r="17" spans="1:11" ht="15.75" customHeight="1">
      <c r="A17" s="165"/>
      <c r="B17" s="166" t="s">
        <v>539</v>
      </c>
      <c r="C17" s="165"/>
      <c r="D17" s="166" t="s">
        <v>577</v>
      </c>
    </row>
    <row r="18" spans="1:11" s="167" customFormat="1" ht="15.75" customHeight="1">
      <c r="A18" s="351" t="s">
        <v>578</v>
      </c>
      <c r="B18" s="351"/>
      <c r="C18" s="351"/>
      <c r="D18" s="239" t="s">
        <v>583</v>
      </c>
      <c r="G18" s="242"/>
    </row>
    <row r="19" spans="1:11" ht="15.75" customHeight="1">
      <c r="A19" s="168"/>
      <c r="B19" s="169" t="s">
        <v>579</v>
      </c>
      <c r="C19" s="168"/>
      <c r="D19" s="241" t="s">
        <v>584</v>
      </c>
      <c r="G19" s="240"/>
    </row>
    <row r="20" spans="1:11" ht="15.75" customHeight="1">
      <c r="A20" s="170" t="s">
        <v>597</v>
      </c>
      <c r="B20" s="170"/>
      <c r="C20" s="168"/>
      <c r="D20" s="299" t="s">
        <v>594</v>
      </c>
      <c r="G20" s="240"/>
    </row>
    <row r="21" spans="1:11" ht="15.75" customHeight="1">
      <c r="A21" s="168"/>
      <c r="B21" s="169" t="s">
        <v>593</v>
      </c>
      <c r="C21" s="168"/>
      <c r="D21" s="241">
        <v>44200</v>
      </c>
      <c r="G21" s="240"/>
    </row>
    <row r="22" spans="1:11" ht="15.75" customHeight="1" thickBot="1">
      <c r="A22" s="170"/>
      <c r="B22" s="170"/>
      <c r="C22" s="170"/>
      <c r="D22" s="170"/>
      <c r="E22" s="170"/>
      <c r="F22" s="171" t="s">
        <v>540</v>
      </c>
    </row>
    <row r="23" spans="1:11" ht="15.75" customHeight="1">
      <c r="A23" s="352" t="s">
        <v>531</v>
      </c>
      <c r="B23" s="353"/>
      <c r="C23" s="354" t="s">
        <v>541</v>
      </c>
      <c r="D23" s="353"/>
      <c r="E23" s="172" t="s">
        <v>542</v>
      </c>
      <c r="F23" s="173" t="s">
        <v>565</v>
      </c>
      <c r="K23" s="174"/>
    </row>
    <row r="24" spans="1:11" ht="15.75" customHeight="1">
      <c r="A24" s="355" t="s">
        <v>27</v>
      </c>
      <c r="B24" s="356"/>
      <c r="C24" s="357" t="s">
        <v>330</v>
      </c>
      <c r="D24" s="358"/>
      <c r="E24" s="175" t="s">
        <v>543</v>
      </c>
      <c r="F24" s="176" t="s">
        <v>564</v>
      </c>
      <c r="K24" s="174"/>
    </row>
    <row r="25" spans="1:11" ht="15.75" customHeight="1">
      <c r="A25" s="177"/>
      <c r="B25" s="178"/>
      <c r="C25" s="179"/>
      <c r="D25" s="179"/>
      <c r="E25" s="243">
        <v>44199</v>
      </c>
      <c r="F25" s="261">
        <v>44192</v>
      </c>
      <c r="G25" s="240"/>
      <c r="K25" s="174"/>
    </row>
    <row r="26" spans="1:11" ht="15.75" customHeight="1">
      <c r="A26" s="361" t="s">
        <v>580</v>
      </c>
      <c r="B26" s="362"/>
      <c r="C26" s="180" t="s">
        <v>544</v>
      </c>
      <c r="D26" s="180"/>
      <c r="E26" s="181"/>
      <c r="F26" s="244"/>
      <c r="K26" s="182"/>
    </row>
    <row r="27" spans="1:11" ht="15.75" customHeight="1">
      <c r="A27" s="183"/>
      <c r="B27" s="184"/>
      <c r="C27" s="185" t="s">
        <v>545</v>
      </c>
      <c r="D27" s="186"/>
      <c r="E27" s="187"/>
      <c r="F27" s="245"/>
      <c r="H27" s="265"/>
      <c r="K27" s="182"/>
    </row>
    <row r="28" spans="1:11" ht="15.75" customHeight="1">
      <c r="A28" s="359">
        <v>1</v>
      </c>
      <c r="B28" s="360"/>
      <c r="C28" s="188" t="s">
        <v>546</v>
      </c>
      <c r="D28" s="189"/>
      <c r="E28" s="190"/>
      <c r="F28" s="246"/>
      <c r="H28" s="191"/>
      <c r="K28" s="182"/>
    </row>
    <row r="29" spans="1:11" ht="15.75" customHeight="1">
      <c r="A29" s="192"/>
      <c r="B29" s="193"/>
      <c r="C29" s="194" t="s">
        <v>547</v>
      </c>
      <c r="D29" s="195"/>
      <c r="E29" s="196"/>
      <c r="F29" s="247"/>
      <c r="H29" s="191"/>
      <c r="K29" s="182"/>
    </row>
    <row r="30" spans="1:11" ht="15.75" customHeight="1">
      <c r="A30" s="349">
        <v>1.1000000000000001</v>
      </c>
      <c r="B30" s="350"/>
      <c r="C30" s="197" t="s">
        <v>548</v>
      </c>
      <c r="D30" s="198"/>
      <c r="E30" s="199">
        <v>60063229146</v>
      </c>
      <c r="F30" s="248">
        <v>60093117446</v>
      </c>
      <c r="G30" s="205"/>
      <c r="H30" s="200"/>
      <c r="I30" s="205"/>
      <c r="K30" s="174"/>
    </row>
    <row r="31" spans="1:11" ht="15.75" customHeight="1">
      <c r="A31" s="343">
        <v>1.2</v>
      </c>
      <c r="B31" s="344"/>
      <c r="C31" s="201" t="s">
        <v>549</v>
      </c>
      <c r="D31" s="202"/>
      <c r="E31" s="250">
        <f>F35</f>
        <v>11156.47</v>
      </c>
      <c r="F31" s="251">
        <v>11174.98</v>
      </c>
      <c r="G31" s="264"/>
      <c r="H31" s="200"/>
      <c r="I31" s="205"/>
      <c r="K31" s="174"/>
    </row>
    <row r="32" spans="1:11" ht="15.75" customHeight="1">
      <c r="A32" s="359">
        <v>2</v>
      </c>
      <c r="B32" s="360"/>
      <c r="C32" s="188" t="s">
        <v>550</v>
      </c>
      <c r="D32" s="189"/>
      <c r="E32" s="254"/>
      <c r="F32" s="254"/>
      <c r="H32" s="200"/>
      <c r="I32" s="205"/>
      <c r="K32" s="174"/>
    </row>
    <row r="33" spans="1:11" ht="15.75" customHeight="1">
      <c r="A33" s="203"/>
      <c r="B33" s="204"/>
      <c r="C33" s="201" t="s">
        <v>551</v>
      </c>
      <c r="D33" s="195"/>
      <c r="E33" s="255"/>
      <c r="F33" s="252"/>
      <c r="H33" s="200"/>
      <c r="I33" s="205"/>
      <c r="K33" s="174"/>
    </row>
    <row r="34" spans="1:11" ht="15.75" customHeight="1">
      <c r="A34" s="349">
        <v>2.1</v>
      </c>
      <c r="B34" s="350"/>
      <c r="C34" s="197" t="s">
        <v>552</v>
      </c>
      <c r="D34" s="198"/>
      <c r="E34" s="260">
        <v>59868913143</v>
      </c>
      <c r="F34" s="248">
        <v>60063229146</v>
      </c>
      <c r="G34" s="262"/>
      <c r="H34" s="200"/>
      <c r="I34" s="205"/>
      <c r="K34" s="206"/>
    </row>
    <row r="35" spans="1:11" ht="15.75" customHeight="1">
      <c r="A35" s="343">
        <v>2.2000000000000002</v>
      </c>
      <c r="B35" s="344"/>
      <c r="C35" s="207" t="s">
        <v>553</v>
      </c>
      <c r="D35" s="195"/>
      <c r="E35" s="250">
        <v>11167</v>
      </c>
      <c r="F35" s="251">
        <v>11156.47</v>
      </c>
      <c r="G35" s="263"/>
      <c r="H35" s="200"/>
      <c r="I35" s="205"/>
    </row>
    <row r="36" spans="1:11" ht="15.75" customHeight="1">
      <c r="A36" s="363">
        <v>3</v>
      </c>
      <c r="B36" s="364"/>
      <c r="C36" s="208" t="s">
        <v>585</v>
      </c>
      <c r="D36" s="209"/>
      <c r="E36" s="210"/>
      <c r="F36" s="253"/>
      <c r="G36" s="205"/>
      <c r="H36" s="200"/>
      <c r="I36" s="205"/>
    </row>
    <row r="37" spans="1:11" ht="15.75" customHeight="1">
      <c r="A37" s="211"/>
      <c r="B37" s="212"/>
      <c r="C37" s="213" t="s">
        <v>586</v>
      </c>
      <c r="D37" s="214"/>
      <c r="E37" s="256">
        <f>E39+E41+E43</f>
        <v>-194316003</v>
      </c>
      <c r="F37" s="256">
        <f>F39+F41+F43</f>
        <v>-29888300</v>
      </c>
      <c r="G37" s="264"/>
      <c r="H37" s="200"/>
      <c r="I37" s="205"/>
    </row>
    <row r="38" spans="1:11" ht="15.75" customHeight="1">
      <c r="A38" s="365">
        <v>3.1</v>
      </c>
      <c r="B38" s="366"/>
      <c r="C38" s="215" t="s">
        <v>554</v>
      </c>
      <c r="D38" s="216"/>
      <c r="E38" s="210"/>
      <c r="F38" s="257"/>
      <c r="H38" s="200"/>
      <c r="I38" s="205"/>
    </row>
    <row r="39" spans="1:11" ht="15.75" customHeight="1">
      <c r="A39" s="287"/>
      <c r="B39" s="288"/>
      <c r="C39" s="213" t="s">
        <v>555</v>
      </c>
      <c r="D39" s="217"/>
      <c r="E39" s="292">
        <v>56723830</v>
      </c>
      <c r="F39" s="293">
        <v>-103164426</v>
      </c>
      <c r="H39" s="200"/>
      <c r="I39" s="205"/>
    </row>
    <row r="40" spans="1:11" ht="15.75" customHeight="1">
      <c r="A40" s="341">
        <v>3.2</v>
      </c>
      <c r="B40" s="342"/>
      <c r="C40" s="285" t="s">
        <v>588</v>
      </c>
      <c r="D40" s="286"/>
      <c r="E40" s="294"/>
      <c r="F40" s="294"/>
      <c r="H40" s="200"/>
      <c r="I40" s="205"/>
    </row>
    <row r="41" spans="1:11" ht="15.75" customHeight="1">
      <c r="A41" s="289"/>
      <c r="B41" s="290"/>
      <c r="C41" s="218" t="s">
        <v>589</v>
      </c>
      <c r="D41" s="217"/>
      <c r="E41" s="292">
        <v>-251039833</v>
      </c>
      <c r="F41" s="292">
        <v>73276126</v>
      </c>
      <c r="H41" s="200"/>
      <c r="I41" s="205"/>
    </row>
    <row r="42" spans="1:11" ht="15.75" customHeight="1">
      <c r="A42" s="341">
        <v>3.3</v>
      </c>
      <c r="B42" s="342"/>
      <c r="C42" s="215" t="s">
        <v>556</v>
      </c>
      <c r="D42" s="216"/>
      <c r="E42" s="295"/>
      <c r="F42" s="296"/>
      <c r="H42" s="200"/>
      <c r="I42" s="205"/>
    </row>
    <row r="43" spans="1:11" ht="15.75" customHeight="1">
      <c r="A43" s="287"/>
      <c r="B43" s="291"/>
      <c r="C43" s="218" t="s">
        <v>557</v>
      </c>
      <c r="D43" s="217"/>
      <c r="E43" s="292">
        <v>0</v>
      </c>
      <c r="F43" s="293">
        <v>0</v>
      </c>
      <c r="H43" s="200"/>
      <c r="I43" s="205"/>
    </row>
    <row r="44" spans="1:11" ht="15.75" customHeight="1">
      <c r="A44" s="363">
        <v>4</v>
      </c>
      <c r="B44" s="367">
        <v>4</v>
      </c>
      <c r="C44" s="283" t="s">
        <v>581</v>
      </c>
      <c r="D44" s="216"/>
      <c r="E44" s="272"/>
      <c r="F44" s="273"/>
      <c r="H44" s="200"/>
      <c r="I44" s="205"/>
    </row>
    <row r="45" spans="1:11" ht="15.75" customHeight="1">
      <c r="A45" s="266"/>
      <c r="B45" s="267"/>
      <c r="C45" s="284" t="s">
        <v>587</v>
      </c>
      <c r="D45" s="217"/>
      <c r="E45" s="297">
        <f>E35/E31-1</f>
        <v>9.4384693366267314E-4</v>
      </c>
      <c r="F45" s="298">
        <f>F35/F31-1</f>
        <v>-1.6563788033625571E-3</v>
      </c>
      <c r="H45" s="200"/>
      <c r="I45" s="205"/>
    </row>
    <row r="46" spans="1:11" ht="15.75" customHeight="1">
      <c r="A46" s="363">
        <v>5</v>
      </c>
      <c r="B46" s="367"/>
      <c r="C46" s="274" t="s">
        <v>598</v>
      </c>
      <c r="D46" s="219"/>
      <c r="E46" s="220"/>
      <c r="F46" s="258"/>
      <c r="H46" s="200"/>
      <c r="I46" s="205"/>
    </row>
    <row r="47" spans="1:11" ht="15.75" customHeight="1">
      <c r="A47" s="211"/>
      <c r="B47" s="212"/>
      <c r="C47" s="221" t="s">
        <v>599</v>
      </c>
      <c r="D47" s="222"/>
      <c r="E47" s="223"/>
      <c r="F47" s="249"/>
      <c r="H47" s="200"/>
      <c r="I47" s="205"/>
    </row>
    <row r="48" spans="1:11" ht="15.75" customHeight="1">
      <c r="A48" s="372">
        <v>5.0999999999999996</v>
      </c>
      <c r="B48" s="369"/>
      <c r="C48" s="224" t="s">
        <v>558</v>
      </c>
      <c r="D48" s="198"/>
      <c r="E48" s="301">
        <v>11174.98</v>
      </c>
      <c r="F48" s="301">
        <v>11174.98</v>
      </c>
      <c r="G48" s="259"/>
      <c r="H48" s="200"/>
      <c r="I48" s="205"/>
    </row>
    <row r="49" spans="1:9" ht="15.75" customHeight="1">
      <c r="A49" s="368">
        <v>5.2</v>
      </c>
      <c r="B49" s="369"/>
      <c r="C49" s="275" t="s">
        <v>559</v>
      </c>
      <c r="D49" s="226"/>
      <c r="E49" s="300">
        <v>10669.48</v>
      </c>
      <c r="F49" s="300">
        <v>10641.75</v>
      </c>
      <c r="G49" s="259"/>
      <c r="H49" s="200"/>
      <c r="I49" s="205"/>
    </row>
    <row r="50" spans="1:9" ht="15.75" customHeight="1">
      <c r="A50" s="370">
        <v>6</v>
      </c>
      <c r="B50" s="371"/>
      <c r="C50" s="281" t="s">
        <v>582</v>
      </c>
      <c r="D50" s="282"/>
      <c r="E50" s="277"/>
      <c r="F50" s="276"/>
      <c r="G50" s="259"/>
      <c r="H50" s="200"/>
      <c r="I50" s="205"/>
    </row>
    <row r="51" spans="1:9" ht="15.75" customHeight="1">
      <c r="A51" s="368">
        <v>6.1</v>
      </c>
      <c r="B51" s="369">
        <v>6.1</v>
      </c>
      <c r="C51" s="278" t="s">
        <v>591</v>
      </c>
      <c r="D51" s="225"/>
      <c r="E51" s="279"/>
      <c r="F51" s="280"/>
      <c r="G51" s="259"/>
      <c r="H51" s="200"/>
      <c r="I51" s="205"/>
    </row>
    <row r="52" spans="1:9" ht="15.75" customHeight="1">
      <c r="A52" s="368">
        <v>6.2</v>
      </c>
      <c r="B52" s="369"/>
      <c r="C52" s="197" t="s">
        <v>590</v>
      </c>
      <c r="D52" s="224"/>
      <c r="E52" s="199"/>
      <c r="F52" s="276"/>
      <c r="G52" s="259"/>
      <c r="H52" s="200"/>
      <c r="I52" s="205"/>
    </row>
    <row r="53" spans="1:9" ht="15.75" customHeight="1">
      <c r="A53" s="368">
        <v>6.2</v>
      </c>
      <c r="B53" s="369">
        <v>6.3</v>
      </c>
      <c r="C53" s="224" t="s">
        <v>592</v>
      </c>
      <c r="D53" s="224"/>
      <c r="E53" s="199"/>
      <c r="F53" s="276"/>
      <c r="G53" s="259"/>
      <c r="H53" s="200"/>
      <c r="I53" s="205"/>
    </row>
    <row r="54" spans="1:9" ht="15.75" customHeight="1">
      <c r="A54" s="227"/>
      <c r="B54" s="227"/>
      <c r="C54" s="227"/>
      <c r="D54" s="227"/>
      <c r="E54" s="228"/>
      <c r="F54" s="228"/>
    </row>
    <row r="55" spans="1:9">
      <c r="B55" s="229"/>
      <c r="C55" s="230" t="s">
        <v>560</v>
      </c>
      <c r="D55" s="230"/>
      <c r="E55" s="338" t="s">
        <v>561</v>
      </c>
      <c r="F55" s="338"/>
    </row>
    <row r="56" spans="1:9">
      <c r="B56" s="229"/>
      <c r="C56" s="231" t="s">
        <v>562</v>
      </c>
      <c r="D56" s="230"/>
      <c r="E56" s="337" t="s">
        <v>563</v>
      </c>
      <c r="F56" s="338"/>
    </row>
    <row r="57" spans="1:9" ht="14.25" customHeight="1">
      <c r="C57" s="232"/>
      <c r="D57" s="232"/>
      <c r="E57" s="166"/>
      <c r="F57" s="166"/>
    </row>
    <row r="58" spans="1:9" ht="14.25" customHeight="1">
      <c r="A58" s="233"/>
      <c r="B58" s="233"/>
    </row>
    <row r="59" spans="1:9" ht="14.25" customHeight="1">
      <c r="A59" s="233"/>
      <c r="B59" s="233"/>
    </row>
    <row r="60" spans="1:9" ht="14.25" customHeight="1">
      <c r="A60" s="233"/>
      <c r="B60" s="233"/>
    </row>
    <row r="61" spans="1:9" ht="14.25" customHeight="1">
      <c r="A61" s="233"/>
      <c r="B61" s="233"/>
    </row>
    <row r="62" spans="1:9" ht="14.25" customHeight="1">
      <c r="A62" s="233"/>
      <c r="B62" s="233"/>
    </row>
    <row r="63" spans="1:9" ht="14.25" customHeight="1">
      <c r="A63" s="233"/>
      <c r="B63" s="233"/>
      <c r="C63" s="231"/>
      <c r="E63" s="339"/>
      <c r="F63" s="339"/>
    </row>
    <row r="64" spans="1:9" ht="14.25" customHeight="1">
      <c r="A64" s="234"/>
      <c r="B64" s="234"/>
      <c r="C64" s="235"/>
      <c r="D64" s="165"/>
      <c r="E64" s="340"/>
      <c r="F64" s="340"/>
    </row>
    <row r="65" spans="1:4" ht="16.5">
      <c r="A65" s="234"/>
      <c r="B65" s="234"/>
      <c r="C65" s="234"/>
      <c r="D65" s="234"/>
    </row>
    <row r="66" spans="1:4" ht="16.5">
      <c r="A66" s="236"/>
      <c r="B66" s="236"/>
      <c r="C66" s="236"/>
      <c r="D66" s="236"/>
    </row>
    <row r="67" spans="1:4" ht="16.5">
      <c r="A67" s="237"/>
      <c r="B67" s="237"/>
      <c r="C67" s="236"/>
      <c r="D67" s="236"/>
    </row>
    <row r="68" spans="1:4" ht="15.75">
      <c r="A68" s="238"/>
      <c r="B68" s="238"/>
    </row>
  </sheetData>
  <mergeCells count="34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23:B23"/>
    <mergeCell ref="C23:D23"/>
    <mergeCell ref="A24:B24"/>
    <mergeCell ref="C24:D24"/>
    <mergeCell ref="A30:B30"/>
    <mergeCell ref="A31:B31"/>
    <mergeCell ref="A28:B28"/>
    <mergeCell ref="A26:B26"/>
    <mergeCell ref="A2:F2"/>
    <mergeCell ref="A3:F3"/>
    <mergeCell ref="A4:F4"/>
    <mergeCell ref="A6:F6"/>
    <mergeCell ref="A7:F7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70" fitToHeight="0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YG9MM4cNi/IgSR9ABe0H1FAujAU=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mhVMMou8/cvbRJ6A0/8mNOf7/PE=</DigestValue>
    </Reference>
  </SignedInfo>
  <SignatureValue>R5tQYtNEBAphBx0jCsRTNgW3JJ1Fp8OL/W1GMb258A464MktOb1BSMzQ+IjqehraT+vN/BJnxr3P
k/xbiDwDm+RyvFJ8T+bTmbo9zCeMpfUh5R49JbMQwLOBR4gsDskQuSj8jV170xJ8qaWZ5I6oi9zI
PlxbG6M14SvhSR+IZdM=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VKKMd+wsA73oK9UaLHzeN91ybZ8=</DigestValue>
      </Reference>
      <Reference URI="/xl/worksheets/sheet6.xml?ContentType=application/vnd.openxmlformats-officedocument.spreadsheetml.worksheet+xml">
        <DigestMethod Algorithm="http://www.w3.org/2000/09/xmldsig#sha1"/>
        <DigestValue>nQ43KZBgN/EybWQ9T1yuGu073As=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KoFpJ7tlEHf9aq4BSgC3CKEVOBE=</DigestValue>
      </Reference>
      <Reference URI="/xl/worksheets/sheet9.xml?ContentType=application/vnd.openxmlformats-officedocument.spreadsheetml.worksheet+xml">
        <DigestMethod Algorithm="http://www.w3.org/2000/09/xmldsig#sha1"/>
        <DigestValue>GuDWMZXvclfobpNfT9wg/mQH3vA=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p8Sf/vGWsfZNDV3W3wOSQ5vrxMw=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haredStrings.xml?ContentType=application/vnd.openxmlformats-officedocument.spreadsheetml.sharedStrings+xml">
        <DigestMethod Algorithm="http://www.w3.org/2000/09/xmldsig#sha1"/>
        <DigestValue>W6ckYA24evwP+2F2OSpMwp/yRc8=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NoSBgJu1Fi5l8k/Hvmds09ipYUg=</DigestValue>
      </Reference>
      <Reference URI="/xl/worksheets/sheet2.xml?ContentType=application/vnd.openxmlformats-officedocument.spreadsheetml.worksheet+xml">
        <DigestMethod Algorithm="http://www.w3.org/2000/09/xmldsig#sha1"/>
        <DigestValue>0+AJy99xTCbEcSk8A0NMgdIo3L0=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book.xml?ContentType=application/vnd.openxmlformats-officedocument.spreadsheetml.sheet.main+xml">
        <DigestMethod Algorithm="http://www.w3.org/2000/09/xmldsig#sha1"/>
        <DigestValue>H+EJj5I2lpbz7GGPMUf8CzP/LUA=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styles.xml?ContentType=application/vnd.openxmlformats-officedocument.spreadsheetml.styles+xml">
        <DigestMethod Algorithm="http://www.w3.org/2000/09/xmldsig#sha1"/>
        <DigestValue>EGY4oSwh810Ya3jdJ72KIW8KGtM=</DigestValue>
      </Reference>
      <Reference URI="/xl/drawings/drawing1.xml?ContentType=application/vnd.openxmlformats-officedocument.drawing+xml">
        <DigestMethod Algorithm="http://www.w3.org/2000/09/xmldsig#sha1"/>
        <DigestValue>/rtW8PRQtYNt/AwkAA9uDmLt9uQ=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S4dROHh4domAi1wIR2Hi7qGrRys=</DigestValue>
      </Reference>
    </Manifest>
    <SignatureProperties>
      <SignatureProperty Id="idSignatureTime" Target="#idPackageSignature">
        <mdssi:SignatureTime>
          <mdssi:Format>YYYY-MM-DDThh:mm:ssTZD</mdssi:Format>
          <mdssi:Value>2021-01-05T10:17:54Z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2021-01-05T10:17:54Z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Sheet1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DSB team</cp:lastModifiedBy>
  <cp:lastPrinted>2021-01-05T07:04:34Z</cp:lastPrinted>
  <dcterms:created xsi:type="dcterms:W3CDTF">2014-09-25T08:23:57Z</dcterms:created>
  <dcterms:modified xsi:type="dcterms:W3CDTF">2021-01-05T10:17:51Z</dcterms:modified>
</cp:coreProperties>
</file>