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05" windowWidth="15600" windowHeight="9855" tabRatio="867" activeTab="1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25725"/>
</workbook>
</file>

<file path=xl/calcChain.xml><?xml version="1.0" encoding="utf-8"?>
<calcChain xmlns="http://schemas.openxmlformats.org/spreadsheetml/2006/main">
  <c r="D11" i="2"/>
  <c r="C11"/>
  <c r="D17"/>
  <c r="C17"/>
  <c r="D5"/>
  <c r="C5"/>
  <c r="D8"/>
  <c r="F23" i="6"/>
  <c r="F9"/>
  <c r="G14" s="1"/>
  <c r="F3"/>
  <c r="D9"/>
  <c r="D3" l="1"/>
  <c r="G9"/>
  <c r="G18" l="1"/>
  <c r="G11"/>
  <c r="G12"/>
  <c r="G13"/>
  <c r="G5"/>
  <c r="G4"/>
  <c r="G3"/>
  <c r="G10" l="1"/>
  <c r="G21" l="1"/>
  <c r="G23" l="1"/>
  <c r="G22" l="1"/>
</calcChain>
</file>

<file path=xl/comments1.xml><?xml version="1.0" encoding="utf-8"?>
<comments xmlns="http://schemas.openxmlformats.org/spreadsheetml/2006/main">
  <authors>
    <author>linhtt88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linhtt88:</t>
        </r>
        <r>
          <rPr>
            <sz val="9"/>
            <color indexed="81"/>
            <rFont val="Tahoma"/>
            <family val="2"/>
          </rPr>
          <t xml:space="preserve">
8.705.367 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linhtt88:</t>
        </r>
        <r>
          <rPr>
            <sz val="9"/>
            <color indexed="81"/>
            <rFont val="Tahoma"/>
            <family val="2"/>
          </rPr>
          <t xml:space="preserve">
17.765.743</t>
        </r>
      </text>
    </comment>
  </commentList>
</comments>
</file>

<file path=xl/sharedStrings.xml><?xml version="1.0" encoding="utf-8"?>
<sst xmlns="http://schemas.openxmlformats.org/spreadsheetml/2006/main" count="191" uniqueCount="160">
  <si>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</si>
  <si>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</si>
  <si>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</si>
  <si>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</si>
  <si>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</si>
  <si>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</si>
  <si>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</si>
  <si>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</si>
  <si>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</si>
  <si>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</si>
  <si>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</si>
  <si>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</si>
  <si>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</si>
  <si>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</si>
  <si>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</si>
  <si>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</si>
  <si>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</si>
  <si>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</si>
  <si>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</si>
  <si>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</si>
  <si>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</si>
  <si>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</si>
  <si>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</si>
  <si>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</si>
  <si>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</si>
  <si>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</si>
  <si>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</si>
  <si>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</si>
  <si>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</si>
  <si>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</si>
  <si>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</si>
  <si>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</si>
  <si>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</si>
  <si>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</si>
  <si>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</si>
  <si>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</si>
  <si>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</si>
  <si>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</si>
  <si>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</si>
  <si>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</si>
  <si>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</si>
  <si>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</si>
  <si>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</si>
  <si>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</si>
  <si>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</si>
  <si>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</si>
  <si>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</si>
  <si>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</si>
  <si>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</si>
  <si>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</si>
  <si>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</si>
  <si>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</si>
  <si>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</si>
  <si>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</si>
  <si>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</si>
  <si>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</si>
  <si>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</si>
  <si>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</si>
  <si>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</si>
  <si>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</si>
  <si>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</si>
  <si>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</si>
  <si>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</si>
  <si>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</si>
  <si>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</si>
  <si>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</si>
  <si>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</si>
  <si>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</si>
  <si>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</si>
  <si>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</si>
  <si>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</si>
  <si>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</si>
  <si>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</si>
  <si>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</si>
  <si>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</si>
  <si>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</si>
  <si>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</si>
  <si>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</si>
  <si>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</si>
  <si>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</si>
  <si>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</si>
  <si>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</si>
  <si>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</si>
  <si>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</si>
  <si>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</si>
  <si>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</si>
  <si>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</si>
  <si>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</si>
  <si>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</si>
  <si>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</si>
  <si>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</si>
  <si>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</si>
  <si>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</si>
  <si>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</si>
  <si>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</si>
  <si>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</si>
  <si>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</si>
  <si>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</si>
  <si>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</si>
  <si>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</si>
  <si>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</si>
  <si>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</si>
  <si>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</si>
  <si>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</si>
  <si>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</si>
  <si>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</si>
  <si>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</si>
  <si>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</si>
  <si>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</si>
  <si>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</si>
  <si>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</si>
  <si>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</si>
  <si>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</si>
  <si>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</si>
  <si>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</si>
  <si>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</si>
  <si>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</si>
  <si>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</si>
  <si>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</si>
  <si>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</si>
  <si>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</si>
  <si>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</si>
  <si>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</si>
  <si>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</si>
  <si>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</si>
  <si>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</si>
  <si>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</si>
  <si>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</si>
  <si>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Phụ trách bộ phận giám sát</t>
  </si>
  <si>
    <t>4035.1</t>
  </si>
  <si>
    <t>4035.2</t>
  </si>
  <si>
    <t>4035.3</t>
  </si>
  <si>
    <t>4035.4</t>
  </si>
  <si>
    <t>4030.2</t>
  </si>
  <si>
    <t>3</t>
  </si>
  <si>
    <t>4</t>
  </si>
  <si>
    <t>……</t>
  </si>
  <si>
    <t>4032.1</t>
  </si>
  <si>
    <t>4032.2</t>
  </si>
  <si>
    <t>……..</t>
  </si>
  <si>
    <t>4037.1</t>
  </si>
  <si>
    <t>……….</t>
  </si>
  <si>
    <t>4037.2</t>
  </si>
  <si>
    <t>4040.1</t>
  </si>
  <si>
    <t>…….</t>
  </si>
  <si>
    <t>4040.2</t>
  </si>
  <si>
    <t>Tháng:</t>
  </si>
  <si>
    <t>Công ty quản lý quỹ: Công ty Cổ phần Quản lý Quỹ Kỹ Thương</t>
  </si>
  <si>
    <t>NLG</t>
  </si>
  <si>
    <t>VIC</t>
  </si>
  <si>
    <t>Tổng Giám đốc</t>
  </si>
  <si>
    <t xml:space="preserve">     MSR118001       </t>
  </si>
  <si>
    <t xml:space="preserve">     NPM11907        </t>
  </si>
  <si>
    <t xml:space="preserve">     SCR11816        </t>
  </si>
  <si>
    <t xml:space="preserve">     CII11722        </t>
  </si>
  <si>
    <t xml:space="preserve">     VPL11810        </t>
  </si>
  <si>
    <t>5</t>
  </si>
  <si>
    <t>4035.5</t>
  </si>
  <si>
    <t>Lập, ngày 04 tháng 12 năm 2020</t>
  </si>
  <si>
    <t>Kỳ này 30/11/2020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</si>
</sst>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6">
    <xf numFmtId="0" fontId="0" fillId="0" borderId="0"/>
    <xf numFmtId="165" fontId="5" fillId="0" borderId="0" quotePrefix="1" applyFont="0" applyFill="0" applyBorder="0" applyAlignment="0">
      <protection locked="0"/>
    </xf>
    <xf numFmtId="0" fontId="5" fillId="0" borderId="0"/>
    <xf numFmtId="0" fontId="15" fillId="0" borderId="0" applyNumberFormat="0" applyFill="0" applyBorder="0" applyAlignment="0" applyProtection="0"/>
    <xf numFmtId="9" fontId="5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166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49" fontId="10" fillId="0" borderId="1" xfId="0" applyNumberFormat="1" applyFont="1" applyFill="1" applyBorder="1" applyAlignment="1" applyProtection="1">
      <alignment horizontal="left" vertical="center" wrapText="1" inden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14" fillId="0" borderId="0" xfId="0" applyFont="1"/>
    <xf numFmtId="166" fontId="0" fillId="0" borderId="0" xfId="0" applyNumberFormat="1"/>
    <xf numFmtId="166" fontId="7" fillId="0" borderId="1" xfId="1" applyNumberFormat="1" applyFont="1" applyFill="1" applyBorder="1" applyAlignment="1">
      <alignment horizontal="left" vertical="center" wrapText="1"/>
      <protection locked="0"/>
    </xf>
    <xf numFmtId="0" fontId="17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8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1" xfId="0" applyFont="1" applyFill="1" applyBorder="1" applyAlignment="1" applyProtection="1">
      <alignment horizontal="left"/>
      <protection locked="0"/>
    </xf>
    <xf numFmtId="0" fontId="16" fillId="0" borderId="0" xfId="0" applyFont="1" applyFill="1" applyAlignment="1">
      <alignment vertical="top" wrapText="1"/>
    </xf>
    <xf numFmtId="0" fontId="19" fillId="0" borderId="0" xfId="0" applyFont="1" applyFill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3" applyFill="1" applyBorder="1" applyAlignment="1">
      <alignment vertical="center" wrapText="1"/>
    </xf>
    <xf numFmtId="0" fontId="21" fillId="0" borderId="0" xfId="0" applyFont="1" applyFill="1"/>
    <xf numFmtId="0" fontId="2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66" fontId="9" fillId="3" borderId="1" xfId="6" applyNumberFormat="1" applyFont="1" applyFill="1" applyBorder="1" applyAlignment="1" applyProtection="1">
      <alignment horizontal="center" vertical="center" wrapText="1"/>
    </xf>
    <xf numFmtId="166" fontId="6" fillId="0" borderId="1" xfId="1" applyNumberFormat="1" applyFont="1" applyFill="1" applyBorder="1" applyAlignment="1">
      <alignment horizontal="left" vertical="center" wrapText="1"/>
      <protection locked="0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49" fontId="7" fillId="4" borderId="1" xfId="0" applyNumberFormat="1" applyFont="1" applyFill="1" applyBorder="1" applyAlignment="1" applyProtection="1">
      <alignment horizontal="left" vertical="center" wrapText="1"/>
    </xf>
    <xf numFmtId="0" fontId="5" fillId="4" borderId="0" xfId="0" applyFont="1" applyFill="1"/>
    <xf numFmtId="0" fontId="7" fillId="0" borderId="1" xfId="2" applyNumberFormat="1" applyFont="1" applyFill="1" applyBorder="1" applyAlignment="1" applyProtection="1">
      <alignment horizontal="left" vertical="top" wrapText="1" indent="1"/>
    </xf>
    <xf numFmtId="166" fontId="7" fillId="4" borderId="1" xfId="9" applyNumberFormat="1" applyFont="1" applyFill="1" applyBorder="1" applyAlignment="1" applyProtection="1">
      <alignment horizontal="left" vertical="top" wrapText="1"/>
      <protection locked="0"/>
    </xf>
    <xf numFmtId="10" fontId="5" fillId="0" borderId="0" xfId="4" applyNumberFormat="1" applyFont="1">
      <protection locked="0"/>
    </xf>
    <xf numFmtId="0" fontId="7" fillId="0" borderId="0" xfId="0" applyFont="1"/>
    <xf numFmtId="166" fontId="7" fillId="0" borderId="0" xfId="0" applyNumberFormat="1" applyFont="1"/>
    <xf numFmtId="166" fontId="7" fillId="0" borderId="1" xfId="1" applyNumberFormat="1" applyFont="1" applyBorder="1">
      <protection locked="0"/>
    </xf>
    <xf numFmtId="166" fontId="7" fillId="0" borderId="0" xfId="1" applyNumberFormat="1" applyFont="1">
      <protection locked="0"/>
    </xf>
    <xf numFmtId="0" fontId="7" fillId="4" borderId="1" xfId="2" applyNumberFormat="1" applyFont="1" applyFill="1" applyBorder="1" applyAlignment="1" applyProtection="1">
      <alignment horizontal="left" vertical="top" wrapText="1" indent="1"/>
    </xf>
    <xf numFmtId="166" fontId="5" fillId="0" borderId="0" xfId="0" applyNumberFormat="1" applyFont="1"/>
    <xf numFmtId="166" fontId="7" fillId="4" borderId="1" xfId="11" applyNumberFormat="1" applyFont="1" applyFill="1" applyBorder="1" applyAlignment="1" applyProtection="1">
      <alignment horizontal="left" vertical="top" wrapText="1"/>
      <protection locked="0"/>
    </xf>
    <xf numFmtId="165" fontId="7" fillId="4" borderId="1" xfId="1" applyFont="1" applyFill="1" applyBorder="1" applyAlignment="1">
      <alignment horizontal="left" vertical="top" wrapText="1"/>
      <protection locked="0"/>
    </xf>
    <xf numFmtId="10" fontId="7" fillId="4" borderId="1" xfId="11" applyNumberFormat="1" applyFont="1" applyFill="1" applyBorder="1" applyAlignment="1" applyProtection="1">
      <alignment horizontal="right" vertical="top" wrapText="1"/>
      <protection locked="0"/>
    </xf>
    <xf numFmtId="166" fontId="7" fillId="4" borderId="1" xfId="1" applyNumberFormat="1" applyFont="1" applyFill="1" applyBorder="1" applyAlignment="1">
      <alignment horizontal="left" vertical="top" wrapText="1"/>
      <protection locked="0"/>
    </xf>
    <xf numFmtId="166" fontId="5" fillId="4" borderId="1" xfId="1" applyNumberFormat="1" applyFont="1" applyFill="1" applyBorder="1" applyProtection="1"/>
    <xf numFmtId="165" fontId="5" fillId="4" borderId="1" xfId="1" applyFont="1" applyFill="1" applyBorder="1">
      <protection locked="0"/>
    </xf>
    <xf numFmtId="166" fontId="5" fillId="4" borderId="1" xfId="0" applyNumberFormat="1" applyFont="1" applyFill="1" applyBorder="1"/>
    <xf numFmtId="0" fontId="7" fillId="4" borderId="1" xfId="0" applyNumberFormat="1" applyFont="1" applyFill="1" applyBorder="1" applyAlignment="1" applyProtection="1">
      <alignment horizontal="left" vertical="center" wrapText="1"/>
    </xf>
    <xf numFmtId="166" fontId="14" fillId="4" borderId="1" xfId="1" applyNumberFormat="1" applyFont="1" applyFill="1" applyBorder="1" applyProtection="1"/>
    <xf numFmtId="166" fontId="14" fillId="4" borderId="1" xfId="0" applyNumberFormat="1" applyFont="1" applyFill="1" applyBorder="1"/>
    <xf numFmtId="166" fontId="7" fillId="4" borderId="1" xfId="0" applyNumberFormat="1" applyFont="1" applyFill="1" applyBorder="1" applyAlignment="1" applyProtection="1">
      <alignment horizontal="left" vertical="center" wrapText="1"/>
    </xf>
    <xf numFmtId="166" fontId="7" fillId="4" borderId="1" xfId="1" applyNumberFormat="1" applyFont="1" applyFill="1" applyBorder="1" applyAlignment="1">
      <alignment horizontal="left" vertical="center" wrapText="1"/>
      <protection locked="0"/>
    </xf>
    <xf numFmtId="166" fontId="24" fillId="0" borderId="1" xfId="6" applyNumberFormat="1" applyFont="1" applyFill="1" applyBorder="1" applyAlignment="1" applyProtection="1">
      <alignment horizontal="left" vertical="center" wrapText="1"/>
    </xf>
    <xf numFmtId="166" fontId="23" fillId="0" borderId="1" xfId="6" applyNumberFormat="1" applyFont="1" applyFill="1" applyBorder="1" applyAlignment="1" applyProtection="1">
      <alignment horizontal="left" vertical="center" wrapText="1"/>
    </xf>
    <xf numFmtId="164" fontId="23" fillId="0" borderId="6" xfId="0" applyNumberFormat="1" applyFont="1" applyFill="1" applyBorder="1" applyAlignment="1" applyProtection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0" fontId="24" fillId="3" borderId="1" xfId="0" applyNumberFormat="1" applyFont="1" applyFill="1" applyBorder="1" applyAlignment="1" applyProtection="1">
      <alignment horizontal="left" vertical="center" wrapText="1"/>
    </xf>
    <xf numFmtId="3" fontId="24" fillId="3" borderId="1" xfId="0" applyNumberFormat="1" applyFont="1" applyFill="1" applyBorder="1" applyAlignment="1" applyProtection="1">
      <alignment horizontal="left" vertical="center" wrapText="1"/>
    </xf>
    <xf numFmtId="164" fontId="6" fillId="0" borderId="1" xfId="0" applyNumberFormat="1" applyFont="1" applyFill="1" applyBorder="1" applyAlignment="1" applyProtection="1">
      <alignment horizontal="right" vertical="center" wrapText="1"/>
    </xf>
    <xf numFmtId="165" fontId="5" fillId="0" borderId="0" xfId="1" applyFont="1">
      <protection locked="0"/>
    </xf>
    <xf numFmtId="43" fontId="5" fillId="0" borderId="0" xfId="0" applyNumberFormat="1" applyFont="1"/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9" fillId="2" borderId="5" xfId="0" applyNumberFormat="1" applyFont="1" applyFill="1" applyBorder="1" applyAlignment="1" applyProtection="1">
      <alignment horizontal="center" vertical="center" wrapText="1"/>
    </xf>
    <xf numFmtId="166" fontId="23" fillId="0" borderId="1" xfId="5" applyNumberFormat="1" applyFont="1" applyFill="1" applyBorder="1" applyAlignment="1" applyProtection="1">
      <alignment horizontal="left" vertical="center" wrapText="1"/>
    </xf>
    <xf numFmtId="166" fontId="7" fillId="0" borderId="1" xfId="5" applyNumberFormat="1" applyFont="1" applyFill="1" applyBorder="1" applyAlignment="1" applyProtection="1">
      <alignment horizontal="left" vertical="center" wrapText="1"/>
    </xf>
  </cellXfs>
  <cellStyles count="16">
    <cellStyle name="Comma" xfId="1" builtinId="3"/>
    <cellStyle name="Comma 11" xfId="5"/>
    <cellStyle name="Comma 2" xfId="11"/>
    <cellStyle name="Comma 2 2" xfId="7"/>
    <cellStyle name="Comma 3" xfId="6"/>
    <cellStyle name="Comma 4" xfId="14"/>
    <cellStyle name="Comma 9" xfId="9"/>
    <cellStyle name="Currency [0] 2" xfId="2"/>
    <cellStyle name="Hyperlink" xfId="3" builtinId="8"/>
    <cellStyle name="Normal" xfId="0" builtinId="0"/>
    <cellStyle name="Normal 2" xfId="8"/>
    <cellStyle name="Normal 3" xfId="10"/>
    <cellStyle name="Normal 4" xfId="13"/>
    <cellStyle name="Percent" xfId="4" builtinId="5"/>
    <cellStyle name="Percent 2" xfId="12"/>
    <cellStyle name="Percent 3" xfId="15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workbookViewId="0">
      <selection activeCell="A25" sqref="A25:C25"/>
    </sheetView>
  </sheetViews>
  <sheetFormatPr defaultRowHeight="15"/>
  <cols>
    <col min="1" max="1" width="14.5703125" style="13" customWidth="1"/>
    <col min="2" max="2" width="13.140625" style="13" customWidth="1"/>
    <col min="3" max="3" width="24" style="13" customWidth="1"/>
    <col min="4" max="4" width="19.7109375" style="13" customWidth="1"/>
    <col min="5" max="5" width="15.7109375" style="13" customWidth="1"/>
    <col min="6" max="6" width="10.140625" style="13" customWidth="1"/>
    <col min="7" max="7" width="12.28515625" style="13" customWidth="1"/>
    <col min="8" max="16384" width="9.140625" style="13"/>
  </cols>
  <sheetData>
    <row r="2" spans="1:11" ht="15.75">
      <c r="B2" s="14" t="s">
        <v>147</v>
      </c>
    </row>
    <row r="3" spans="1:11" ht="15.75">
      <c r="B3" s="14" t="s">
        <v>124</v>
      </c>
    </row>
    <row r="4" spans="1:11" ht="18.75">
      <c r="B4" s="15" t="s">
        <v>125</v>
      </c>
      <c r="C4" s="16"/>
      <c r="J4" s="17" t="s">
        <v>120</v>
      </c>
      <c r="K4" s="17"/>
    </row>
    <row r="5" spans="1:11" ht="18.75">
      <c r="C5" s="16"/>
      <c r="J5" s="17" t="s">
        <v>121</v>
      </c>
      <c r="K5" s="17"/>
    </row>
    <row r="6" spans="1:11" ht="18.75">
      <c r="A6" s="16" t="s">
        <v>126</v>
      </c>
      <c r="C6" s="16"/>
      <c r="J6" s="17" t="s">
        <v>122</v>
      </c>
      <c r="K6" s="17"/>
    </row>
    <row r="7" spans="1:11" ht="18.75">
      <c r="C7" s="16"/>
      <c r="J7" s="17"/>
      <c r="K7" s="17"/>
    </row>
    <row r="8" spans="1:11">
      <c r="C8" s="18" t="s">
        <v>119</v>
      </c>
      <c r="D8" s="19" t="s">
        <v>120</v>
      </c>
      <c r="J8" s="17">
        <v>1</v>
      </c>
      <c r="K8" s="17" t="s">
        <v>102</v>
      </c>
    </row>
    <row r="9" spans="1:11">
      <c r="C9" s="18" t="s">
        <v>146</v>
      </c>
      <c r="D9" s="19">
        <v>11</v>
      </c>
      <c r="J9" s="17">
        <v>2</v>
      </c>
      <c r="K9" s="17" t="s">
        <v>97</v>
      </c>
    </row>
    <row r="10" spans="1:11">
      <c r="C10" s="18" t="s">
        <v>96</v>
      </c>
      <c r="D10" s="19">
        <v>2020</v>
      </c>
      <c r="J10" s="17">
        <v>3</v>
      </c>
      <c r="K10" s="17" t="s">
        <v>103</v>
      </c>
    </row>
    <row r="11" spans="1:11">
      <c r="J11" s="17">
        <v>4</v>
      </c>
      <c r="K11" s="17" t="s">
        <v>109</v>
      </c>
    </row>
    <row r="12" spans="1:11">
      <c r="J12" s="17">
        <v>5</v>
      </c>
      <c r="K12" s="20"/>
    </row>
    <row r="13" spans="1:11">
      <c r="D13" s="21" t="s">
        <v>82</v>
      </c>
      <c r="J13" s="17">
        <v>6</v>
      </c>
      <c r="K13" s="20"/>
    </row>
    <row r="14" spans="1:11">
      <c r="B14" s="22" t="s">
        <v>76</v>
      </c>
      <c r="C14" s="22" t="s">
        <v>77</v>
      </c>
      <c r="D14" s="23" t="s">
        <v>78</v>
      </c>
      <c r="J14" s="17">
        <v>7</v>
      </c>
      <c r="K14" s="20"/>
    </row>
    <row r="15" spans="1:11" ht="30">
      <c r="B15" s="24">
        <v>1</v>
      </c>
      <c r="C15" s="25" t="s">
        <v>79</v>
      </c>
      <c r="D15" s="26" t="s">
        <v>87</v>
      </c>
      <c r="J15" s="17">
        <v>9</v>
      </c>
      <c r="K15" s="20"/>
    </row>
    <row r="16" spans="1:11" ht="30">
      <c r="B16" s="24">
        <v>2</v>
      </c>
      <c r="C16" s="25" t="s">
        <v>83</v>
      </c>
      <c r="D16" s="26" t="s">
        <v>86</v>
      </c>
      <c r="J16" s="17">
        <v>11</v>
      </c>
      <c r="K16" s="20"/>
    </row>
    <row r="17" spans="1:11" ht="30">
      <c r="B17" s="24">
        <v>3</v>
      </c>
      <c r="C17" s="25" t="s">
        <v>84</v>
      </c>
      <c r="D17" s="26" t="s">
        <v>85</v>
      </c>
      <c r="J17" s="17">
        <v>12</v>
      </c>
      <c r="K17" s="20"/>
    </row>
    <row r="18" spans="1:11">
      <c r="B18" s="22"/>
      <c r="C18" s="22"/>
      <c r="D18" s="23"/>
    </row>
    <row r="20" spans="1:11">
      <c r="B20" s="27" t="s">
        <v>80</v>
      </c>
      <c r="C20" s="28" t="s">
        <v>81</v>
      </c>
    </row>
    <row r="21" spans="1:11" ht="28.5" customHeight="1">
      <c r="C21" s="74" t="s">
        <v>127</v>
      </c>
      <c r="D21" s="74"/>
      <c r="E21" s="74"/>
      <c r="F21" s="74"/>
      <c r="G21" s="74"/>
    </row>
    <row r="24" spans="1:11" ht="15.75" customHeight="1">
      <c r="A24" s="71"/>
      <c r="B24" s="71"/>
      <c r="C24" s="73" t="s">
        <v>158</v>
      </c>
      <c r="D24" s="73"/>
      <c r="E24" s="73"/>
      <c r="F24" s="73"/>
      <c r="G24" s="73"/>
    </row>
    <row r="25" spans="1:11" ht="15.75" customHeight="1">
      <c r="A25" s="72" t="s">
        <v>89</v>
      </c>
      <c r="B25" s="72"/>
      <c r="C25" s="72"/>
      <c r="D25" s="72" t="s">
        <v>90</v>
      </c>
      <c r="E25" s="72"/>
      <c r="F25" s="72"/>
      <c r="G25" s="72"/>
    </row>
    <row r="26" spans="1:11" ht="33.75" customHeight="1">
      <c r="A26" s="31" t="s">
        <v>128</v>
      </c>
      <c r="B26" s="72" t="s">
        <v>92</v>
      </c>
      <c r="C26" s="72"/>
      <c r="D26" s="29" t="s">
        <v>94</v>
      </c>
      <c r="E26" s="29" t="s">
        <v>95</v>
      </c>
      <c r="F26" s="72" t="s">
        <v>150</v>
      </c>
      <c r="G26" s="72"/>
    </row>
    <row r="27" spans="1:11" ht="18.75" customHeight="1">
      <c r="A27" s="32" t="s">
        <v>91</v>
      </c>
      <c r="B27" s="73" t="s">
        <v>93</v>
      </c>
      <c r="C27" s="73"/>
      <c r="D27" s="30" t="s">
        <v>91</v>
      </c>
      <c r="E27" s="30" t="s">
        <v>91</v>
      </c>
      <c r="F27" s="73" t="s">
        <v>93</v>
      </c>
      <c r="G27" s="73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1"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2"/>
  <sheetViews>
    <sheetView tabSelected="1" workbookViewId="0">
      <selection activeCell="D25" activeCellId="16" sqref="C6 E6 C9:C10 D10 E10 C14 D14 E14 C16 D16 E16 C19:E19 C22 D22 E22 C25 D25"/>
    </sheetView>
  </sheetViews>
  <sheetFormatPr defaultRowHeight="12.75"/>
  <cols>
    <col min="1" max="1" width="47.85546875" customWidth="1"/>
    <col min="2" max="2" width="4.85546875" customWidth="1"/>
    <col min="3" max="3" width="16" customWidth="1"/>
    <col min="4" max="4" width="15.7109375" customWidth="1"/>
    <col min="5" max="5" width="16.140625" customWidth="1"/>
    <col min="6" max="6" width="16.85546875" customWidth="1"/>
    <col min="7" max="8" width="17.7109375" bestFit="1" customWidth="1"/>
  </cols>
  <sheetData>
    <row r="1" spans="1:17" ht="31.5" customHeight="1">
      <c r="A1" s="33" t="s">
        <v>0</v>
      </c>
      <c r="B1" s="33" t="s">
        <v>1</v>
      </c>
      <c r="C1" s="75" t="s">
        <v>117</v>
      </c>
      <c r="D1" s="77"/>
      <c r="E1" s="75" t="s">
        <v>118</v>
      </c>
      <c r="F1" s="76"/>
    </row>
    <row r="2" spans="1:17" ht="31.5">
      <c r="A2" s="34"/>
      <c r="B2" s="34"/>
      <c r="C2" s="3" t="s">
        <v>54</v>
      </c>
      <c r="D2" s="3" t="s">
        <v>53</v>
      </c>
      <c r="E2" s="3" t="s">
        <v>52</v>
      </c>
      <c r="F2" s="3" t="s">
        <v>51</v>
      </c>
    </row>
    <row r="3" spans="1:17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17">
      <c r="A4" s="65" t="s">
        <v>50</v>
      </c>
      <c r="B4" s="65" t="s">
        <v>49</v>
      </c>
      <c r="C4" s="67">
        <v>0</v>
      </c>
      <c r="D4" s="66">
        <v>0</v>
      </c>
      <c r="E4" s="67">
        <v>0</v>
      </c>
      <c r="F4" s="67">
        <v>0</v>
      </c>
    </row>
    <row r="5" spans="1:17">
      <c r="A5" s="4" t="s">
        <v>48</v>
      </c>
      <c r="B5" s="4" t="s">
        <v>47</v>
      </c>
      <c r="C5" s="78">
        <f>SUM(C6:C10)</f>
        <v>94926029</v>
      </c>
      <c r="D5" s="78">
        <f>SUM(D6:D10)</f>
        <v>1237567943</v>
      </c>
      <c r="E5" s="78">
        <v>101191918</v>
      </c>
      <c r="F5" s="78">
        <v>1212662205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38" customFormat="1">
      <c r="A6" s="37" t="s">
        <v>46</v>
      </c>
      <c r="B6" s="37" t="s">
        <v>45</v>
      </c>
      <c r="C6" s="78"/>
      <c r="D6" s="78">
        <v>237458023</v>
      </c>
      <c r="E6" s="78"/>
      <c r="F6" s="78">
        <v>133747972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s="38" customFormat="1">
      <c r="A7" s="37" t="s">
        <v>44</v>
      </c>
      <c r="B7" s="37" t="s">
        <v>43</v>
      </c>
      <c r="C7" s="79">
        <v>86220662</v>
      </c>
      <c r="D7" s="78">
        <v>750695304</v>
      </c>
      <c r="E7" s="78">
        <v>56769025</v>
      </c>
      <c r="F7" s="78">
        <v>628914802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s="38" customFormat="1">
      <c r="A8" s="37" t="s">
        <v>42</v>
      </c>
      <c r="B8" s="37" t="s">
        <v>41</v>
      </c>
      <c r="C8" s="79">
        <v>8705367</v>
      </c>
      <c r="D8" s="78">
        <f>261492485+20000</f>
        <v>261512485</v>
      </c>
      <c r="E8" s="78">
        <v>44397893</v>
      </c>
      <c r="F8" s="78">
        <v>509974348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s="38" customFormat="1">
      <c r="A9" s="37" t="s">
        <v>40</v>
      </c>
      <c r="B9" s="37" t="s">
        <v>39</v>
      </c>
      <c r="C9" s="78"/>
      <c r="D9" s="78">
        <v>-12097869</v>
      </c>
      <c r="E9" s="78">
        <v>25000</v>
      </c>
      <c r="F9" s="78">
        <v>-59974917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s="38" customFormat="1">
      <c r="A10" s="37" t="s">
        <v>38</v>
      </c>
      <c r="B10" s="37" t="s">
        <v>37</v>
      </c>
      <c r="C10" s="78"/>
      <c r="D10" s="78"/>
      <c r="E10" s="78"/>
      <c r="F10" s="78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s="38" customFormat="1">
      <c r="A11" s="39" t="s">
        <v>13</v>
      </c>
      <c r="B11" s="39" t="s">
        <v>36</v>
      </c>
      <c r="C11" s="78">
        <f>SUM(C12:C17)</f>
        <v>110034973</v>
      </c>
      <c r="D11" s="78">
        <f>SUM(D12:D17)</f>
        <v>1168646260</v>
      </c>
      <c r="E11" s="78">
        <v>115515441</v>
      </c>
      <c r="F11" s="78">
        <v>1243472896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s="38" customFormat="1">
      <c r="A12" s="37" t="s">
        <v>35</v>
      </c>
      <c r="B12" s="37" t="s">
        <v>34</v>
      </c>
      <c r="C12" s="78">
        <v>74323965</v>
      </c>
      <c r="D12" s="78">
        <v>767414911</v>
      </c>
      <c r="E12" s="78">
        <v>77213942</v>
      </c>
      <c r="F12" s="78">
        <v>843585813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s="38" customFormat="1">
      <c r="A13" s="37" t="s">
        <v>33</v>
      </c>
      <c r="B13" s="37" t="s">
        <v>32</v>
      </c>
      <c r="C13" s="78">
        <v>10732151</v>
      </c>
      <c r="D13" s="78">
        <v>117626180</v>
      </c>
      <c r="E13" s="78">
        <v>10767448</v>
      </c>
      <c r="F13" s="78">
        <v>118313447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s="38" customFormat="1">
      <c r="A14" s="37" t="s">
        <v>31</v>
      </c>
      <c r="B14" s="37" t="s">
        <v>30</v>
      </c>
      <c r="C14" s="78"/>
      <c r="D14" s="78"/>
      <c r="E14" s="78"/>
      <c r="F14" s="7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s="38" customFormat="1">
      <c r="A15" s="37" t="s">
        <v>29</v>
      </c>
      <c r="B15" s="37" t="s">
        <v>28</v>
      </c>
      <c r="C15" s="78">
        <v>7213114</v>
      </c>
      <c r="D15" s="78">
        <v>80546443</v>
      </c>
      <c r="E15" s="78">
        <v>7232876</v>
      </c>
      <c r="F15" s="78">
        <v>80526026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s="38" customFormat="1">
      <c r="A16" s="37" t="s">
        <v>27</v>
      </c>
      <c r="B16" s="37" t="s">
        <v>26</v>
      </c>
      <c r="C16" s="78"/>
      <c r="D16" s="78"/>
      <c r="E16" s="78"/>
      <c r="F16" s="78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s="38" customFormat="1">
      <c r="A17" s="37" t="s">
        <v>25</v>
      </c>
      <c r="B17" s="37" t="s">
        <v>24</v>
      </c>
      <c r="C17" s="78">
        <f>17745743+20000</f>
        <v>17765743</v>
      </c>
      <c r="D17" s="78">
        <f>203038726+20000</f>
        <v>203058726</v>
      </c>
      <c r="E17" s="78">
        <v>20301175</v>
      </c>
      <c r="F17" s="78">
        <v>201047610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s="40" customFormat="1">
      <c r="A18" s="39" t="s">
        <v>23</v>
      </c>
      <c r="B18" s="39" t="s">
        <v>22</v>
      </c>
      <c r="C18" s="78">
        <v>-15108944</v>
      </c>
      <c r="D18" s="78">
        <v>68921683</v>
      </c>
      <c r="E18" s="78">
        <v>-14323523</v>
      </c>
      <c r="F18" s="78">
        <v>-30810691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s="40" customFormat="1">
      <c r="A19" s="65" t="s">
        <v>21</v>
      </c>
      <c r="B19" s="65" t="s">
        <v>20</v>
      </c>
      <c r="C19" s="78"/>
      <c r="D19" s="78"/>
      <c r="E19" s="78"/>
      <c r="F19" s="78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s="5" customFormat="1">
      <c r="A20" s="4" t="s">
        <v>19</v>
      </c>
      <c r="B20" s="4" t="s">
        <v>18</v>
      </c>
      <c r="C20" s="79">
        <v>818539720</v>
      </c>
      <c r="D20" s="79">
        <v>13338752388</v>
      </c>
      <c r="E20" s="79">
        <v>4336245</v>
      </c>
      <c r="F20" s="79">
        <v>9622659873</v>
      </c>
      <c r="G20" s="69"/>
      <c r="H20" s="70"/>
    </row>
    <row r="21" spans="1:17" s="5" customFormat="1">
      <c r="A21" s="4" t="s">
        <v>17</v>
      </c>
      <c r="B21" s="4" t="s">
        <v>16</v>
      </c>
      <c r="C21" s="79">
        <v>818539720</v>
      </c>
      <c r="D21" s="79">
        <v>13338752388</v>
      </c>
      <c r="E21" s="79">
        <v>4336245</v>
      </c>
      <c r="F21" s="79">
        <v>9622659873</v>
      </c>
      <c r="G21" s="69"/>
      <c r="H21" s="70"/>
    </row>
    <row r="22" spans="1:17" s="5" customFormat="1">
      <c r="A22" s="4" t="s">
        <v>15</v>
      </c>
      <c r="B22" s="4" t="s">
        <v>14</v>
      </c>
      <c r="C22" s="79"/>
      <c r="D22" s="79"/>
      <c r="E22" s="79"/>
      <c r="F22" s="79"/>
      <c r="G22" s="69"/>
      <c r="H22" s="70"/>
    </row>
    <row r="23" spans="1:17" s="5" customFormat="1">
      <c r="A23" s="4" t="s">
        <v>13</v>
      </c>
      <c r="B23" s="4" t="s">
        <v>12</v>
      </c>
      <c r="C23" s="79">
        <v>611374200</v>
      </c>
      <c r="D23" s="79">
        <v>14179249948</v>
      </c>
      <c r="E23" s="79">
        <v>1335330997</v>
      </c>
      <c r="F23" s="79">
        <v>2448562833</v>
      </c>
      <c r="G23" s="69"/>
      <c r="H23" s="70"/>
    </row>
    <row r="24" spans="1:17" s="5" customFormat="1">
      <c r="A24" s="4" t="s">
        <v>11</v>
      </c>
      <c r="B24" s="4" t="s">
        <v>10</v>
      </c>
      <c r="C24" s="79">
        <v>611374200</v>
      </c>
      <c r="D24" s="79">
        <v>14179249948</v>
      </c>
      <c r="E24" s="79">
        <v>1335330997</v>
      </c>
      <c r="F24" s="79">
        <v>2448562833</v>
      </c>
      <c r="G24" s="69"/>
      <c r="H24" s="70"/>
    </row>
    <row r="25" spans="1:17" s="5" customFormat="1">
      <c r="A25" s="4" t="s">
        <v>9</v>
      </c>
      <c r="B25" s="4" t="s">
        <v>8</v>
      </c>
      <c r="C25" s="79"/>
      <c r="D25" s="79"/>
      <c r="E25" s="79"/>
      <c r="F25" s="79"/>
      <c r="G25" s="69"/>
      <c r="H25" s="70"/>
    </row>
    <row r="26" spans="1:17" s="5" customFormat="1">
      <c r="A26" s="4" t="s">
        <v>7</v>
      </c>
      <c r="B26" s="4" t="s">
        <v>6</v>
      </c>
      <c r="C26" s="79">
        <v>207165520</v>
      </c>
      <c r="D26" s="79">
        <v>-840497560</v>
      </c>
      <c r="E26" s="79">
        <v>-1330994752</v>
      </c>
      <c r="F26" s="79">
        <v>7174097040</v>
      </c>
      <c r="G26" s="69"/>
      <c r="H26" s="70"/>
    </row>
    <row r="27" spans="1:17">
      <c r="C27" s="49"/>
      <c r="D27" s="49"/>
      <c r="E27" s="5"/>
      <c r="F27" s="5"/>
    </row>
    <row r="28" spans="1:17">
      <c r="C28" s="11"/>
      <c r="D28" s="11"/>
      <c r="E28" s="11"/>
    </row>
    <row r="29" spans="1:17">
      <c r="C29" s="11"/>
      <c r="D29" s="11"/>
    </row>
    <row r="30" spans="1:17">
      <c r="D30" s="11"/>
    </row>
    <row r="31" spans="1:17">
      <c r="D31" s="11"/>
    </row>
    <row r="32" spans="1:17">
      <c r="D32" s="11"/>
    </row>
  </sheetData>
  <mergeCells count="2">
    <mergeCell ref="E1:F1"/>
    <mergeCell ref="C1:D1"/>
  </mergeCells>
  <pageMargins left="0.70866141732283472" right="0.70866141732283472" top="0.74803149606299213" bottom="0.74803149606299213" header="0.31496062992125984" footer="0.31496062992125984"/>
  <pageSetup scale="7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"/>
  <sheetViews>
    <sheetView workbookViewId="0">
      <selection activeCell="D6" activeCellId="1" sqref="D4:E4 D6:E6"/>
    </sheetView>
  </sheetViews>
  <sheetFormatPr defaultRowHeight="10.5"/>
  <cols>
    <col min="1" max="1" width="5" style="44" customWidth="1"/>
    <col min="2" max="2" width="35.28515625" style="44" customWidth="1"/>
    <col min="3" max="3" width="9.140625" style="44"/>
    <col min="4" max="4" width="17.85546875" style="47" customWidth="1"/>
    <col min="5" max="5" width="18.5703125" style="47" customWidth="1"/>
    <col min="6" max="6" width="9.140625" style="44"/>
    <col min="7" max="7" width="14" style="44" bestFit="1" customWidth="1"/>
    <col min="8" max="16384" width="9.140625" style="44"/>
  </cols>
  <sheetData>
    <row r="1" spans="1:7" ht="21">
      <c r="A1" s="3" t="s">
        <v>76</v>
      </c>
      <c r="B1" s="3" t="s">
        <v>0</v>
      </c>
      <c r="C1" s="3" t="s">
        <v>88</v>
      </c>
      <c r="D1" s="35" t="s">
        <v>159</v>
      </c>
      <c r="E1" s="35" t="s">
        <v>70</v>
      </c>
    </row>
    <row r="2" spans="1:7" ht="22.5" customHeight="1">
      <c r="A2" s="7" t="s">
        <v>102</v>
      </c>
      <c r="B2" s="4" t="s">
        <v>104</v>
      </c>
      <c r="C2" s="4" t="s">
        <v>55</v>
      </c>
      <c r="D2" s="62">
        <v>60343484979</v>
      </c>
      <c r="E2" s="36">
        <v>63130881973</v>
      </c>
      <c r="F2" s="45"/>
      <c r="G2" s="45"/>
    </row>
    <row r="3" spans="1:7" ht="21" customHeight="1">
      <c r="A3" s="7" t="s">
        <v>97</v>
      </c>
      <c r="B3" s="4" t="s">
        <v>105</v>
      </c>
      <c r="C3" s="4" t="s">
        <v>56</v>
      </c>
      <c r="D3" s="63">
        <v>192056576</v>
      </c>
      <c r="E3" s="12">
        <v>-1345318275</v>
      </c>
      <c r="F3" s="45"/>
      <c r="G3" s="45"/>
    </row>
    <row r="4" spans="1:7">
      <c r="A4" s="7"/>
      <c r="B4" s="4" t="s">
        <v>57</v>
      </c>
      <c r="C4" s="4" t="s">
        <v>58</v>
      </c>
      <c r="D4" s="63"/>
      <c r="E4" s="46"/>
      <c r="F4" s="45"/>
      <c r="G4" s="45"/>
    </row>
    <row r="5" spans="1:7" ht="21">
      <c r="A5" s="8" t="s">
        <v>2</v>
      </c>
      <c r="B5" s="6" t="s">
        <v>106</v>
      </c>
      <c r="C5" s="4" t="s">
        <v>59</v>
      </c>
      <c r="D5" s="64">
        <v>192056576</v>
      </c>
      <c r="E5" s="12">
        <v>-1345318275</v>
      </c>
      <c r="F5" s="45"/>
      <c r="G5" s="45"/>
    </row>
    <row r="6" spans="1:7" ht="31.5">
      <c r="A6" s="8" t="s">
        <v>5</v>
      </c>
      <c r="B6" s="6" t="s">
        <v>107</v>
      </c>
      <c r="C6" s="4" t="s">
        <v>60</v>
      </c>
      <c r="D6" s="63"/>
      <c r="E6" s="46"/>
      <c r="F6" s="45"/>
      <c r="G6" s="45"/>
    </row>
    <row r="7" spans="1:7" ht="23.25" customHeight="1">
      <c r="A7" s="7" t="s">
        <v>103</v>
      </c>
      <c r="B7" s="4" t="s">
        <v>108</v>
      </c>
      <c r="C7" s="4" t="s">
        <v>61</v>
      </c>
      <c r="D7" s="62">
        <v>60535541555</v>
      </c>
      <c r="E7" s="36">
        <v>61785563698</v>
      </c>
      <c r="F7" s="45"/>
      <c r="G7" s="45"/>
    </row>
  </sheetData>
  <conditionalFormatting sqref="D5">
    <cfRule type="expression" dxfId="1" priority="2" stopIfTrue="1">
      <formula>#REF!=1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9" activeCellId="1" sqref="E3 E9"/>
    </sheetView>
  </sheetViews>
  <sheetFormatPr defaultRowHeight="12.75"/>
  <cols>
    <col min="1" max="1" width="4.7109375" customWidth="1"/>
    <col min="2" max="2" width="28.85546875" customWidth="1"/>
    <col min="4" max="4" width="11.28515625" style="1" bestFit="1" customWidth="1"/>
    <col min="5" max="5" width="14" style="1" bestFit="1" customWidth="1"/>
    <col min="6" max="6" width="15.42578125" style="1" bestFit="1" customWidth="1"/>
    <col min="7" max="7" width="11.7109375" style="2" bestFit="1" customWidth="1"/>
    <col min="8" max="8" width="12" bestFit="1" customWidth="1"/>
  </cols>
  <sheetData>
    <row r="1" spans="1:9" ht="31.5">
      <c r="A1" s="3" t="s">
        <v>76</v>
      </c>
      <c r="B1" s="3" t="s">
        <v>71</v>
      </c>
      <c r="C1" s="3" t="s">
        <v>88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9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9" s="5" customFormat="1">
      <c r="A3" s="7" t="s">
        <v>102</v>
      </c>
      <c r="B3" s="4" t="s">
        <v>100</v>
      </c>
      <c r="C3" s="4" t="s">
        <v>62</v>
      </c>
      <c r="D3" s="50">
        <f>SUM(D4:D5)</f>
        <v>803179</v>
      </c>
      <c r="E3" s="50"/>
      <c r="F3" s="50">
        <f>SUM(F4:F5)</f>
        <v>42657555200</v>
      </c>
      <c r="G3" s="52">
        <f>F3/$F$23</f>
        <v>0.70293821151632763</v>
      </c>
      <c r="I3" s="49"/>
    </row>
    <row r="4" spans="1:9" ht="13.5" customHeight="1">
      <c r="A4" s="7" t="s">
        <v>2</v>
      </c>
      <c r="B4" s="41" t="s">
        <v>148</v>
      </c>
      <c r="C4" s="4" t="s">
        <v>123</v>
      </c>
      <c r="D4" s="50">
        <v>543179</v>
      </c>
      <c r="E4" s="53">
        <v>28800</v>
      </c>
      <c r="F4" s="53">
        <v>15643555200</v>
      </c>
      <c r="G4" s="52">
        <f>F4/$F$23</f>
        <v>0.25778441034625788</v>
      </c>
      <c r="I4" s="11"/>
    </row>
    <row r="5" spans="1:9" ht="13.5" customHeight="1">
      <c r="A5" s="7" t="s">
        <v>5</v>
      </c>
      <c r="B5" s="41" t="s">
        <v>149</v>
      </c>
      <c r="C5" s="4" t="s">
        <v>133</v>
      </c>
      <c r="D5" s="50">
        <v>260000</v>
      </c>
      <c r="E5" s="53">
        <v>103900</v>
      </c>
      <c r="F5" s="53">
        <v>27014000000</v>
      </c>
      <c r="G5" s="52">
        <f>F5/$F$23</f>
        <v>0.44515380117006975</v>
      </c>
      <c r="I5" s="11"/>
    </row>
    <row r="6" spans="1:9">
      <c r="A6" s="7" t="s">
        <v>97</v>
      </c>
      <c r="B6" s="4" t="s">
        <v>113</v>
      </c>
      <c r="C6" s="4" t="s">
        <v>63</v>
      </c>
      <c r="D6" s="54"/>
      <c r="E6" s="55"/>
      <c r="F6" s="61"/>
      <c r="G6" s="52"/>
    </row>
    <row r="7" spans="1:9">
      <c r="A7" s="7" t="s">
        <v>2</v>
      </c>
      <c r="B7" s="4" t="s">
        <v>136</v>
      </c>
      <c r="C7" s="4" t="s">
        <v>137</v>
      </c>
      <c r="D7" s="54"/>
      <c r="E7" s="55"/>
      <c r="F7" s="61"/>
      <c r="G7" s="52"/>
    </row>
    <row r="8" spans="1:9">
      <c r="A8" s="7" t="s">
        <v>5</v>
      </c>
      <c r="B8" s="4" t="s">
        <v>136</v>
      </c>
      <c r="C8" s="4" t="s">
        <v>138</v>
      </c>
      <c r="D8" s="54"/>
      <c r="E8" s="55"/>
      <c r="F8" s="61"/>
      <c r="G8" s="52"/>
    </row>
    <row r="9" spans="1:9">
      <c r="A9" s="7" t="s">
        <v>103</v>
      </c>
      <c r="B9" s="4" t="s">
        <v>99</v>
      </c>
      <c r="C9" s="4" t="s">
        <v>64</v>
      </c>
      <c r="D9" s="50">
        <f>SUM(D10:D14)</f>
        <v>110000</v>
      </c>
      <c r="E9" s="51"/>
      <c r="F9" s="50">
        <f>SUM(F10:F14)</f>
        <v>11126283300</v>
      </c>
      <c r="G9" s="52">
        <f>F9/$F$23</f>
        <v>0.18334594298845294</v>
      </c>
      <c r="I9" s="49"/>
    </row>
    <row r="10" spans="1:9" ht="13.5" customHeight="1">
      <c r="A10" s="7" t="s">
        <v>2</v>
      </c>
      <c r="B10" s="48" t="s">
        <v>154</v>
      </c>
      <c r="C10" s="39" t="s">
        <v>129</v>
      </c>
      <c r="D10" s="50">
        <v>22000</v>
      </c>
      <c r="E10" s="51">
        <v>100000.52</v>
      </c>
      <c r="F10" s="53">
        <v>2200011440</v>
      </c>
      <c r="G10" s="52">
        <f t="shared" ref="G10:G14" si="0">F10/$F$23</f>
        <v>3.6253181873607716E-2</v>
      </c>
      <c r="I10" s="11"/>
    </row>
    <row r="11" spans="1:9">
      <c r="A11" s="7" t="s">
        <v>5</v>
      </c>
      <c r="B11" s="48" t="s">
        <v>151</v>
      </c>
      <c r="C11" s="39" t="s">
        <v>130</v>
      </c>
      <c r="D11" s="50">
        <v>22000</v>
      </c>
      <c r="E11" s="51">
        <v>100256.65</v>
      </c>
      <c r="F11" s="53">
        <v>2205646300</v>
      </c>
      <c r="G11" s="52">
        <f t="shared" si="0"/>
        <v>3.6346036665495671E-2</v>
      </c>
      <c r="I11" s="11"/>
    </row>
    <row r="12" spans="1:9" s="10" customFormat="1">
      <c r="A12" s="7" t="s">
        <v>134</v>
      </c>
      <c r="B12" s="48" t="s">
        <v>152</v>
      </c>
      <c r="C12" s="39" t="s">
        <v>131</v>
      </c>
      <c r="D12" s="50">
        <v>22000</v>
      </c>
      <c r="E12" s="51">
        <v>102589.54</v>
      </c>
      <c r="F12" s="53">
        <v>2256969880</v>
      </c>
      <c r="G12" s="52">
        <f t="shared" si="0"/>
        <v>3.7191779122246103E-2</v>
      </c>
      <c r="H12"/>
      <c r="I12" s="11"/>
    </row>
    <row r="13" spans="1:9">
      <c r="A13" s="7" t="s">
        <v>135</v>
      </c>
      <c r="B13" s="41" t="s">
        <v>153</v>
      </c>
      <c r="C13" s="4" t="s">
        <v>132</v>
      </c>
      <c r="D13" s="42">
        <v>22000</v>
      </c>
      <c r="E13" s="51">
        <v>102304.98</v>
      </c>
      <c r="F13" s="53">
        <v>2250709560</v>
      </c>
      <c r="G13" s="52">
        <f t="shared" si="0"/>
        <v>3.7088617604346459E-2</v>
      </c>
      <c r="I13" s="49"/>
    </row>
    <row r="14" spans="1:9">
      <c r="A14" s="7" t="s">
        <v>156</v>
      </c>
      <c r="B14" s="41" t="s">
        <v>155</v>
      </c>
      <c r="C14" s="39" t="s">
        <v>157</v>
      </c>
      <c r="D14" s="42">
        <v>22000</v>
      </c>
      <c r="E14" s="51">
        <v>100588.46</v>
      </c>
      <c r="F14" s="53">
        <v>2212946120</v>
      </c>
      <c r="G14" s="52">
        <f t="shared" si="0"/>
        <v>3.6466327722756993E-2</v>
      </c>
      <c r="I14" s="49"/>
    </row>
    <row r="15" spans="1:9">
      <c r="A15" s="7" t="s">
        <v>109</v>
      </c>
      <c r="B15" s="4" t="s">
        <v>114</v>
      </c>
      <c r="C15" s="4" t="s">
        <v>65</v>
      </c>
      <c r="D15" s="50"/>
      <c r="E15" s="56"/>
      <c r="F15" s="53"/>
      <c r="G15" s="52"/>
      <c r="I15" s="49"/>
    </row>
    <row r="16" spans="1:9">
      <c r="A16" s="7" t="s">
        <v>2</v>
      </c>
      <c r="B16" s="4" t="s">
        <v>139</v>
      </c>
      <c r="C16" s="4" t="s">
        <v>140</v>
      </c>
      <c r="D16" s="54"/>
      <c r="E16" s="56"/>
      <c r="F16" s="61"/>
      <c r="G16" s="52"/>
      <c r="I16" s="49"/>
    </row>
    <row r="17" spans="1:9">
      <c r="A17" s="7" t="s">
        <v>5</v>
      </c>
      <c r="B17" s="4" t="s">
        <v>141</v>
      </c>
      <c r="C17" s="4" t="s">
        <v>142</v>
      </c>
      <c r="D17" s="57"/>
      <c r="E17" s="57"/>
      <c r="F17" s="61"/>
      <c r="G17" s="52"/>
      <c r="I17" s="49"/>
    </row>
    <row r="18" spans="1:9">
      <c r="A18" s="7" t="s">
        <v>110</v>
      </c>
      <c r="B18" s="4" t="s">
        <v>101</v>
      </c>
      <c r="C18" s="4" t="s">
        <v>66</v>
      </c>
      <c r="D18" s="54"/>
      <c r="E18" s="56"/>
      <c r="F18" s="68">
        <v>318790497</v>
      </c>
      <c r="G18" s="52">
        <f>F18/$F$23</f>
        <v>5.2532317137945405E-3</v>
      </c>
      <c r="I18" s="49"/>
    </row>
    <row r="19" spans="1:9">
      <c r="A19" s="7" t="s">
        <v>2</v>
      </c>
      <c r="B19" s="4" t="s">
        <v>139</v>
      </c>
      <c r="C19" s="4" t="s">
        <v>143</v>
      </c>
      <c r="D19" s="54"/>
      <c r="E19" s="56"/>
      <c r="F19" s="61"/>
      <c r="G19" s="52"/>
      <c r="I19" s="49"/>
    </row>
    <row r="20" spans="1:9">
      <c r="A20" s="7" t="s">
        <v>5</v>
      </c>
      <c r="B20" s="4" t="s">
        <v>144</v>
      </c>
      <c r="C20" s="4" t="s">
        <v>145</v>
      </c>
      <c r="D20" s="54"/>
      <c r="E20" s="56"/>
      <c r="F20" s="61"/>
      <c r="G20" s="52"/>
      <c r="I20" s="49"/>
    </row>
    <row r="21" spans="1:9">
      <c r="A21" s="7" t="s">
        <v>111</v>
      </c>
      <c r="B21" s="4" t="s">
        <v>98</v>
      </c>
      <c r="C21" s="4" t="s">
        <v>67</v>
      </c>
      <c r="D21" s="54"/>
      <c r="E21" s="56"/>
      <c r="F21" s="53">
        <v>6582015117</v>
      </c>
      <c r="G21" s="52">
        <f>F21/$F$23</f>
        <v>0.10846261378142487</v>
      </c>
      <c r="I21" s="49"/>
    </row>
    <row r="22" spans="1:9">
      <c r="A22" s="8" t="s">
        <v>2</v>
      </c>
      <c r="B22" s="9" t="s">
        <v>115</v>
      </c>
      <c r="C22" s="9" t="s">
        <v>68</v>
      </c>
      <c r="D22" s="58"/>
      <c r="E22" s="59"/>
      <c r="F22" s="53">
        <v>6582015117</v>
      </c>
      <c r="G22" s="52">
        <f>F22/$F$23</f>
        <v>0.10846261378142487</v>
      </c>
      <c r="I22" s="49"/>
    </row>
    <row r="23" spans="1:9">
      <c r="A23" s="7" t="s">
        <v>112</v>
      </c>
      <c r="B23" s="4" t="s">
        <v>116</v>
      </c>
      <c r="C23" s="4" t="s">
        <v>69</v>
      </c>
      <c r="D23" s="60"/>
      <c r="E23" s="57"/>
      <c r="F23" s="53">
        <f>F22+F18+F9+F3</f>
        <v>60684644114</v>
      </c>
      <c r="G23" s="52">
        <f>F23/$F$23</f>
        <v>1</v>
      </c>
      <c r="I23" s="49"/>
    </row>
    <row r="24" spans="1:9">
      <c r="G24" s="43"/>
    </row>
  </sheetData>
  <conditionalFormatting sqref="F18">
    <cfRule type="expression" dxfId="0" priority="1">
      <formula>#REF!=1</formula>
    </cfRule>
  </conditionalFormatting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B67fxiOxEEHYI3+Lrcl+it4okKI=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9zSureqmIQ0Wd2tsqrkT1DfCfbY=</DigestValue>
    </Reference>
  </SignedInfo>
  <SignatureValue>TjdB9ObO/0b8ab/WQ0JWmMoFBQK/7y3LGtmD4rb0wh2UlpxuJCRQbDcpK/L2bxRMjYb9oMvIXHWs
OgeSbV9C42jBfKdSNnnoZTF3wIEpNGKniuczm42/CwSaXEXTT6qhbRH5ZtFjBNWNrg7dKUYg5HNP
ONaRBqGLRqx9ACtJSEo=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sharedStrings.xml?ContentType=application/vnd.openxmlformats-officedocument.spreadsheetml.sharedStrings+xml">
        <DigestMethod Algorithm="http://www.w3.org/2000/09/xmldsig#sha1"/>
        <DigestValue>HZ+LnXW6OezM8QKTME0h86w5T/c=</DigestValue>
      </Reference>
      <Reference URI="/xl/worksheets/sheet1.xml?ContentType=application/vnd.openxmlformats-officedocument.spreadsheetml.worksheet+xml">
        <DigestMethod Algorithm="http://www.w3.org/2000/09/xmldsig#sha1"/>
        <DigestValue>yWycbPvr7C7vxP3JL3K4aHGfAyY=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theme/theme1.xml?ContentType=application/vnd.openxmlformats-officedocument.theme+xml">
        <DigestMethod Algorithm="http://www.w3.org/2000/09/xmldsig#sha1"/>
        <DigestValue>NsGQd4zkfAo45tTojIjmao8K8AU=</DigestValue>
      </Reference>
      <Reference URI="/xl/styles.xml?ContentType=application/vnd.openxmlformats-officedocument.spreadsheetml.styles+xml">
        <DigestMethod Algorithm="http://www.w3.org/2000/09/xmldsig#sha1"/>
        <DigestValue>3/UxWdUL3qvIhgCOhBng2sCHjG8=</DigestValue>
      </Reference>
      <Reference URI="/xl/drawings/vmlDrawing1.vml?ContentType=application/vnd.openxmlformats-officedocument.vmlDrawing">
        <DigestMethod Algorithm="http://www.w3.org/2000/09/xmldsig#sha1"/>
        <DigestValue>8u/IMO4oxU6Rtk5YAdbJ/cb+KDs=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WPVvxIJ79dyhSDJp4Z03Mu4wFDM=</DigestValue>
      </Reference>
      <Reference URI="/xl/worksheets/sheet3.xml?ContentType=application/vnd.openxmlformats-officedocument.spreadsheetml.worksheet+xml">
        <DigestMethod Algorithm="http://www.w3.org/2000/09/xmldsig#sha1"/>
        <DigestValue>1yJ/YFVPK0Ho+4LRTG3oR7vJHs0=</DigestValue>
      </Reference>
      <Reference URI="/xl/comments1.xml?ContentType=application/vnd.openxmlformats-officedocument.spreadsheetml.comments+xml">
        <DigestMethod Algorithm="http://www.w3.org/2000/09/xmldsig#sha1"/>
        <DigestValue>gWU5Y5TnVdpJj/6m6Y8TWUZUTMo=</DigestValue>
      </Reference>
      <Reference URI="/xl/workbook.xml?ContentType=application/vnd.openxmlformats-officedocument.spreadsheetml.sheet.main+xml">
        <DigestMethod Algorithm="http://www.w3.org/2000/09/xmldsig#sha1"/>
        <DigestValue>SFgeXGBoECH1RFXp7dcWo1593Ok=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WPVvxIJ79dyhSDJp4Z03Mu4wFDM=</DigestValue>
      </Reference>
      <Reference URI="/xl/worksheets/sheet4.xml?ContentType=application/vnd.openxmlformats-officedocument.spreadsheetml.worksheet+xml">
        <DigestMethod Algorithm="http://www.w3.org/2000/09/xmldsig#sha1"/>
        <DigestValue>/ssUVdSZPtL+2/bAtayJ6omx+w4=</DigestValue>
      </Reference>
      <Reference URI="/xl/calcChain.xml?ContentType=application/vnd.openxmlformats-officedocument.spreadsheetml.calcChain+xml">
        <DigestMethod Algorithm="http://www.w3.org/2000/09/xmldsig#sha1"/>
        <DigestValue>5wPsgZ1AjBH7fd3w+huQ+Ol92pE=</DigestValue>
      </Reference>
      <Reference URI="/xl/worksheets/sheet2.xml?ContentType=application/vnd.openxmlformats-officedocument.spreadsheetml.worksheet+xml">
        <DigestMethod Algorithm="http://www.w3.org/2000/09/xmldsig#sha1"/>
        <DigestValue>7MUqSI3leketgZ9blb6VsTEkHhg=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HOaLvpw6ZqSZSV/Sqdr3CWCBGmU=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</Manifest>
    <SignatureProperties>
      <SignatureProperty Id="idSignatureTime" Target="#idPackageSignature">
        <mdssi:SignatureTime>
          <mdssi:Format>YYYY-MM-DDThh:mm:ssTZD</mdssi:Format>
          <mdssi:Value>2020-12-02T11:12:55Z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2020-12-02T11:12:55Z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63ZxAJO4qys+L+Iy/ugpXFvj17U=</DigestValue>
    </Reference>
    <Reference Type="http://www.w3.org/2000/09/xmldsig#Object" URI="#idOfficeObject">
      <DigestMethod Algorithm="http://www.w3.org/2000/09/xmldsig#sha1"/>
      <DigestValue>MP/4pPQRXHQKzhZW8Rf7falUhpI=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7di/HAJ3HMoq0fZ6IvKVd3VR3Jw=</DigestValue>
    </Reference>
  </SignedInfo>
  <SignatureValue>qjARZwI/HgvFICv+bngVWIUAOcgzGWpK6VztOosyT9Yw+fQ2J5umrzVUfy1hxvlztX5TJH4dcadA
b7rBOS178c+sK6rADfF67t5yXq+yAIxldG2/IiCoqDfLRcoHEuMv2lqCgUBKz7RYD5n0d5OnqBd7
4geWR6OOhq9FEtFHtPc=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  <Reference URI="/xl/calcChain.xml?ContentType=application/vnd.openxmlformats-officedocument.spreadsheetml.calcChain+xml">
        <DigestMethod Algorithm="http://www.w3.org/2000/09/xmldsig#sha1"/>
        <DigestValue>5wPsgZ1AjBH7fd3w+huQ+Ol92pE=</DigestValue>
      </Reference>
      <Reference URI="/xl/comments1.xml?ContentType=application/vnd.openxmlformats-officedocument.spreadsheetml.comments+xml">
        <DigestMethod Algorithm="http://www.w3.org/2000/09/xmldsig#sha1"/>
        <DigestValue>gWU5Y5TnVdpJj/6m6Y8TWUZUTMo=</DigestValue>
      </Reference>
      <Reference URI="/xl/drawings/vmlDrawing1.vml?ContentType=application/vnd.openxmlformats-officedocument.vmlDrawing">
        <DigestMethod Algorithm="http://www.w3.org/2000/09/xmldsig#sha1"/>
        <DigestValue>8u/IMO4oxU6Rtk5YAdbJ/cb+KDs=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WPVvxIJ79dyhSDJp4Z03Mu4wFDM=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WPVvxIJ79dyhSDJp4Z03Mu4wFDM=</DigestValue>
      </Reference>
      <Reference URI="/xl/sharedStrings.xml?ContentType=application/vnd.openxmlformats-officedocument.spreadsheetml.sharedStrings+xml">
        <DigestMethod Algorithm="http://www.w3.org/2000/09/xmldsig#sha1"/>
        <DigestValue>HZ+LnXW6OezM8QKTME0h86w5T/c=</DigestValue>
      </Reference>
      <Reference URI="/xl/styles.xml?ContentType=application/vnd.openxmlformats-officedocument.spreadsheetml.styles+xml">
        <DigestMethod Algorithm="http://www.w3.org/2000/09/xmldsig#sha1"/>
        <DigestValue>3/UxWdUL3qvIhgCOhBng2sCHjG8=</DigestValue>
      </Reference>
      <Reference URI="/xl/theme/theme1.xml?ContentType=application/vnd.openxmlformats-officedocument.theme+xml">
        <DigestMethod Algorithm="http://www.w3.org/2000/09/xmldsig#sha1"/>
        <DigestValue>NsGQd4zkfAo45tTojIjmao8K8AU=</DigestValue>
      </Reference>
      <Reference URI="/xl/workbook.xml?ContentType=application/vnd.openxmlformats-officedocument.spreadsheetml.sheet.main+xml">
        <DigestMethod Algorithm="http://www.w3.org/2000/09/xmldsig#sha1"/>
        <DigestValue>SFgeXGBoECH1RFXp7dcWo1593Ok=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yWycbPvr7C7vxP3JL3K4aHGfAyY=</DigestValue>
      </Reference>
      <Reference URI="/xl/worksheets/sheet2.xml?ContentType=application/vnd.openxmlformats-officedocument.spreadsheetml.worksheet+xml">
        <DigestMethod Algorithm="http://www.w3.org/2000/09/xmldsig#sha1"/>
        <DigestValue>7MUqSI3leketgZ9blb6VsTEkHhg=</DigestValue>
      </Reference>
      <Reference URI="/xl/worksheets/sheet3.xml?ContentType=application/vnd.openxmlformats-officedocument.spreadsheetml.worksheet+xml">
        <DigestMethod Algorithm="http://www.w3.org/2000/09/xmldsig#sha1"/>
        <DigestValue>1yJ/YFVPK0Ho+4LRTG3oR7vJHs0=</DigestValue>
      </Reference>
      <Reference URI="/xl/worksheets/sheet4.xml?ContentType=application/vnd.openxmlformats-officedocument.spreadsheetml.worksheet+xml">
        <DigestMethod Algorithm="http://www.w3.org/2000/09/xmldsig#sha1"/>
        <DigestValue>/ssUVdSZPtL+2/bAtayJ6omx+w4=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2020-12-07T08:24:24Z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16.0.13328/21</OfficeVersion>
          <ApplicationVersion>16.0.13328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2020-12-07T08:24:24Z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linhtt88</cp:lastModifiedBy>
  <cp:lastPrinted>2017-07-05T10:47:14Z</cp:lastPrinted>
  <dcterms:created xsi:type="dcterms:W3CDTF">2013-10-21T08:33:10Z</dcterms:created>
  <dcterms:modified xsi:type="dcterms:W3CDTF">2020-12-02T09:00:04Z</dcterms:modified>
</cp:coreProperties>
</file>