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5" yWindow="-105" windowWidth="15600" windowHeight="10425" tabRatio="712"/>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45621" calcMode="manual"/>
</workbook>
</file>

<file path=xl/calcChain.xml><?xml version="1.0" encoding="utf-8"?>
<calcChain xmlns="http://schemas.openxmlformats.org/spreadsheetml/2006/main">
  <c r="E6" i="6" l="1"/>
  <c r="D6" i="6"/>
  <c r="F5" i="6"/>
  <c r="F4" i="6"/>
  <c r="F6" i="6" s="1"/>
  <c r="F23" i="28" l="1"/>
  <c r="E23" i="28"/>
  <c r="D23" i="28"/>
  <c r="E22" i="28"/>
  <c r="D2" i="28"/>
  <c r="D22" i="28" s="1"/>
  <c r="E2" i="28"/>
  <c r="F2" i="28"/>
  <c r="F22" i="28" s="1"/>
  <c r="F35" i="29"/>
  <c r="F30" i="29" l="1"/>
  <c r="F21" i="29"/>
  <c r="D21" i="29"/>
  <c r="F9" i="29" l="1"/>
  <c r="F25" i="29" s="1"/>
  <c r="F36" i="29" s="1"/>
  <c r="D9" i="29"/>
  <c r="D25" i="29" s="1"/>
  <c r="D26" i="27"/>
  <c r="G30" i="29" l="1"/>
  <c r="G20" i="29"/>
  <c r="G25" i="29"/>
  <c r="G21" i="29"/>
  <c r="G27" i="29"/>
  <c r="G16" i="29"/>
  <c r="G19" i="29"/>
  <c r="G17" i="29"/>
  <c r="G7" i="29"/>
  <c r="G9" i="29"/>
  <c r="G18" i="29"/>
  <c r="G36" i="29"/>
  <c r="G35" i="29"/>
  <c r="G33" i="29"/>
  <c r="G32" i="29"/>
  <c r="G29" i="29"/>
  <c r="G28" i="29"/>
  <c r="G8" i="29"/>
</calcChain>
</file>

<file path=xl/comments1.xml><?xml version="1.0" encoding="utf-8"?>
<comments xmlns="http://schemas.openxmlformats.org/spreadsheetml/2006/main">
  <authors>
    <author>linhtt88</author>
  </authors>
  <commentList>
    <comment ref="D8" authorId="0">
      <text>
        <r>
          <rPr>
            <b/>
            <sz val="9"/>
            <color indexed="81"/>
            <rFont val="Tahoma"/>
            <family val="2"/>
          </rPr>
          <t>linhtt88:</t>
        </r>
        <r>
          <rPr>
            <sz val="9"/>
            <color indexed="81"/>
            <rFont val="Tahoma"/>
            <family val="2"/>
          </rPr>
          <t xml:space="preserve">
37.776.859250</t>
        </r>
      </text>
    </comment>
    <comment ref="D9" authorId="0">
      <text>
        <r>
          <rPr>
            <b/>
            <sz val="9"/>
            <color indexed="81"/>
            <rFont val="Tahoma"/>
            <family val="2"/>
          </rPr>
          <t>linhtt88:</t>
        </r>
        <r>
          <rPr>
            <sz val="9"/>
            <color indexed="81"/>
            <rFont val="Tahoma"/>
            <family val="2"/>
          </rPr>
          <t xml:space="preserve">
11.073.762.920
</t>
        </r>
      </text>
    </comment>
  </commentList>
</comments>
</file>

<file path=xl/sharedStrings.xml><?xml version="1.0" encoding="utf-8"?>
<sst xmlns="http://schemas.openxmlformats.org/spreadsheetml/2006/main" count="469" uniqueCount="364">
  <si>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</si>
  <si>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</si>
  <si>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</si>
  <si>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</si>
  <si>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</si>
  <si>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</si>
  <si>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</si>
  <si>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</si>
  <si>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</si>
  <si>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</si>
  <si>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</si>
  <si>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</si>
  <si>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</si>
  <si>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</si>
  <si>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</si>
  <si>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</si>
  <si>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</si>
  <si>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</si>
  <si>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</si>
  <si>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</si>
  <si>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</si>
  <si>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</si>
  <si>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</si>
  <si>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</si>
  <si>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</si>
  <si>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</si>
  <si>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</si>
  <si>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</si>
  <si>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</si>
  <si>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</si>
  <si>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</si>
  <si>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</si>
  <si>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</si>
  <si>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</si>
  <si>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</si>
  <si>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</si>
  <si>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</si>
  <si>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</si>
  <si>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</si>
  <si>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</si>
  <si>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</si>
  <si>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</si>
  <si>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</si>
  <si>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</si>
  <si>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</si>
  <si>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</si>
  <si>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</si>
  <si>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</si>
  <si>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</si>
  <si>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</si>
  <si>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</si>
  <si>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</si>
  <si>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</si>
  <si>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</si>
  <si>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</si>
  <si>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</si>
  <si>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</si>
  <si>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</si>
  <si>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</si>
  <si>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</si>
  <si>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</si>
  <si>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</si>
  <si>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</si>
  <si>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</si>
  <si>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</si>
  <si>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</si>
  <si>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</si>
  <si>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</si>
  <si>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</si>
  <si>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</si>
  <si>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</si>
  <si>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</si>
  <si>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</si>
  <si>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</si>
  <si>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</si>
  <si>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</si>
  <si>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</si>
  <si>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</si>
  <si>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</si>
  <si>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</si>
  <si>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</si>
  <si>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</si>
  <si>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</si>
  <si>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</si>
  <si>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</si>
  <si>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</si>
  <si>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</si>
  <si>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</si>
  <si>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</si>
  <si>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</si>
  <si>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</si>
  <si>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</si>
  <si>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</si>
  <si>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</si>
  <si>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</si>
  <si>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</si>
  <si>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</si>
  <si>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</si>
  <si>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</si>
  <si>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</si>
  <si>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</si>
  <si>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</si>
  <si>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</si>
  <si>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</si>
  <si>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</si>
  <si>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</si>
  <si>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</si>
  <si>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</si>
  <si>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</si>
  <si>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</si>
  <si>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</si>
  <si>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</si>
  <si>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</si>
  <si>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</si>
  <si>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</si>
  <si>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</si>
  <si>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</si>
  <si>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</si>
  <si>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</si>
  <si>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</si>
  <si>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</si>
  <si>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</si>
  <si>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</si>
  <si>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</si>
  <si>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</si>
  <si>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</si>
  <si>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</si>
  <si>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</si>
  <si>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</si>
  <si>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</si>
  <si>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</si>
  <si>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</si>
  <si>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</si>
  <si>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</si>
  <si>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</si>
  <si>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</si>
  <si>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</si>
  <si>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</si>
  <si>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</si>
  <si>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</si>
  <si>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</si>
  <si>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</si>
  <si>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</si>
  <si>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</si>
  <si>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</si>
  <si>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</si>
  <si>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</si>
  <si>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</si>
  <si>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</si>
  <si>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</si>
  <si>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</si>
  <si>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</si>
  <si>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</si>
  <si>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</si>
  <si>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</si>
  <si>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</si>
  <si>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</si>
  <si>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</si>
  <si>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</si>
  <si>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</si>
  <si>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</si>
  <si>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</si>
  <si>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</si>
  <si>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</si>
  <si>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</si>
  <si>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</si>
  <si>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</si>
  <si>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</si>
  <si>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</si>
  <si>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</si>
  <si>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</si>
  <si>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</si>
  <si>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</si>
  <si>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</si>
  <si>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</si>
  <si>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</si>
  <si>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</si>
  <si>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</si>
  <si>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</si>
  <si>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</si>
  <si>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</si>
  <si>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</si>
  <si>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</si>
  <si>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</si>
  <si>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</si>
  <si>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</si>
  <si>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</si>
  <si>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</si>
  <si>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</si>
  <si>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</si>
  <si>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</si>
  <si>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</si>
  <si>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</si>
  <si>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</si>
  <si>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</si>
  <si>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</si>
  <si>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</si>
  <si>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</si>
  <si>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</si>
  <si>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</si>
  <si>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</si>
  <si>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</si>
  <si>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</si>
  <si>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</si>
  <si>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</si>
  <si>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</si>
  <si>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</si>
  <si>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</si>
  <si>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</si>
  <si>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</si>
  <si>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</si>
  <si>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</si>
  <si>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</si>
  <si>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</si>
  <si>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</si>
  <si>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</si>
  <si>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</si>
  <si>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</si>
  <si>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</si>
  <si>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</si>
  <si>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</si>
  <si>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</si>
  <si>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</si>
  <si>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</si>
  <si>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</si>
  <si>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</si>
  <si>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</si>
  <si>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</si>
  <si>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</si>
  <si>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</si>
  <si>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</si>
  <si>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</si>
  <si>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</si>
  <si>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</si>
  <si>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</si>
  <si>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</si>
  <si>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</si>
  <si>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</si>
  <si>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</si>
  <si>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</si>
  <si>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</si>
  <si>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</si>
  <si>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</si>
  <si>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</si>
  <si>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</si>
  <si>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</si>
  <si>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</si>
  <si>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</si>
  <si>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</si>
  <si>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</si>
  <si>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</si>
  <si>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</si>
  <si>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</si>
  <si>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</si>
  <si>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</si>
  <si>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</si>
  <si>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</si>
  <si>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</si>
  <si>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</si>
  <si>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</si>
  <si>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</si>
  <si>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</si>
  <si>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</si>
  <si>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</si>
  <si>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</si>
  <si>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</si>
  <si>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</si>
  <si>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</si>
  <si>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</si>
  <si>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</si>
  <si>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</si>
  <si>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</si>
  <si>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</si>
  <si>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</si>
  <si>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</si>
  <si>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</si>
  <si>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</si>
  <si>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</si>
  <si>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</si>
  <si>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</si>
  <si>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</si>
  <si>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</si>
  <si>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</si>
  <si>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</si>
  <si>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</si>
  <si>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</si>
  <si>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</si>
  <si>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</si>
  <si>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</si>
  <si>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</si>
  <si>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</si>
  <si>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</si>
  <si>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</si>
  <si>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</si>
  <si>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</si>
  <si>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</si>
  <si>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</si>
  <si>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</si>
  <si>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</si>
  <si>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</si>
  <si>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</si>
  <si>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</si>
  <si>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</si>
  <si>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</si>
  <si>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</si>
  <si>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</si>
  <si>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</si>
  <si>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</si>
  <si>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</si>
  <si>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</si>
  <si>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</si>
  <si>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</si>
  <si>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</si>
  <si>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</si>
  <si>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</si>
  <si>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</si>
  <si>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</si>
  <si>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</si>
  <si>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</si>
  <si>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</si>
  <si>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</si>
  <si>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</si>
  <si>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</si>
  <si>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</si>
  <si>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</si>
  <si>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</si>
  <si>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</si>
  <si>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</si>
  <si>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</si>
  <si>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</si>
  <si>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</si>
  <si>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</si>
  <si>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</si>
  <si>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</si>
  <si>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</si>
  <si>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</si>
  <si>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</si>
  <si>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</si>
  <si>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</si>
  <si>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</si>
  <si>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</si>
  <si>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%/cùng kỳ trước</t>
  </si>
  <si>
    <t>Tổng Giám đốc</t>
  </si>
  <si>
    <t>1</t>
  </si>
  <si>
    <t>2</t>
  </si>
  <si>
    <t>Chi phí khác</t>
  </si>
  <si>
    <t xml:space="preserve">   Phí/Giá dịch vụ thưởng</t>
  </si>
  <si>
    <t>…..</t>
  </si>
  <si>
    <t xml:space="preserve">     MSR118001       </t>
  </si>
  <si>
    <t xml:space="preserve">     NPM11907        </t>
  </si>
  <si>
    <t xml:space="preserve">     SCR11816        </t>
  </si>
  <si>
    <t xml:space="preserve">     NLG             </t>
  </si>
  <si>
    <t xml:space="preserve">     VIC             </t>
  </si>
  <si>
    <t>Kỳ này (01/08/2020-31/08/2020)</t>
  </si>
  <si>
    <t>Kỳ trước 31/08/2020</t>
  </si>
  <si>
    <t xml:space="preserve">     CII11722        </t>
  </si>
  <si>
    <t xml:space="preserve">     VPL11810        </t>
  </si>
  <si>
    <t>Kỳ này 30/09/2020</t>
  </si>
  <si>
    <t xml:space="preserve">  </t>
  </si>
  <si>
    <t>CTY TNHH CHỨNG KHOÁN NGÂN HÀNG NGOẠI THƯƠNG VIỆT NAM</t>
  </si>
  <si>
    <t>Công ty Cổ phần Chứng khoán Bảo Việt</t>
  </si>
  <si>
    <t>Kỳ này (01/09/2020-30/09/2020)</t>
  </si>
  <si>
    <t>4. Ngày lập báo cáo: 02/10/2020</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</si>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</sst>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0.000%"/>
  </numFmts>
  <fonts count="46"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
      <sz val="8"/>
      <color rgb="FFFF0000"/>
      <name val="Tahoma"/>
      <family val="2"/>
    </font>
    <font>
      <sz val="9"/>
      <color indexed="81"/>
      <name val="Tahoma"/>
      <family val="2"/>
    </font>
    <font>
      <b/>
      <sz val="9"/>
      <color indexed="81"/>
      <name val="Tahoma"/>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39">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43" fontId="3" fillId="0" borderId="1" xfId="1" applyFont="1" applyFill="1" applyBorder="1" applyAlignment="1" applyProtection="1">
      <alignment horizontal="left" vertical="center" wrapText="1"/>
    </xf>
    <xf numFmtId="165" fontId="3" fillId="2" borderId="2" xfId="1" applyNumberFormat="1" applyFont="1" applyFill="1" applyBorder="1" applyAlignment="1" applyProtection="1">
      <alignment horizontal="right" vertical="center" wrapText="1"/>
    </xf>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3" fontId="3" fillId="0" borderId="2" xfId="1" applyNumberFormat="1" applyFont="1" applyFill="1" applyBorder="1" applyAlignment="1" applyProtection="1">
      <alignment horizontal="right" vertical="center" wrapText="1"/>
    </xf>
    <xf numFmtId="164"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0" fontId="4" fillId="3" borderId="3" xfId="3" applyFont="1" applyFill="1" applyBorder="1" applyAlignment="1">
      <alignment horizontal="left" vertical="center" wrapText="1"/>
    </xf>
    <xf numFmtId="0" fontId="4" fillId="3" borderId="2" xfId="3" applyFont="1" applyFill="1" applyBorder="1" applyAlignment="1">
      <alignment horizontal="left" vertical="center" wrapText="1"/>
    </xf>
    <xf numFmtId="10" fontId="4" fillId="3" borderId="2" xfId="6" applyNumberFormat="1" applyFont="1" applyFill="1" applyBorder="1" applyAlignment="1">
      <alignment horizontal="center" vertical="center" wrapText="1"/>
    </xf>
    <xf numFmtId="0" fontId="16" fillId="0" borderId="1" xfId="0" applyFont="1" applyBorder="1" applyAlignment="1">
      <alignment horizontal="center"/>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4"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4"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0" fontId="3" fillId="0" borderId="1" xfId="0" applyFont="1" applyBorder="1" applyAlignment="1">
      <alignment horizontal="center"/>
    </xf>
    <xf numFmtId="0" fontId="33" fillId="0" borderId="0" xfId="0" applyFont="1"/>
    <xf numFmtId="164" fontId="33" fillId="0" borderId="0" xfId="1" applyNumberFormat="1" applyFont="1"/>
    <xf numFmtId="43" fontId="3" fillId="0" borderId="2" xfId="1" applyFont="1" applyBorder="1" applyAlignment="1">
      <alignment horizontal="left" vertical="center" wrapText="1"/>
    </xf>
    <xf numFmtId="0" fontId="0" fillId="0" borderId="1" xfId="0" applyBorder="1" applyAlignment="1">
      <alignment horizontal="center"/>
    </xf>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10" fontId="0" fillId="0" borderId="0" xfId="6" applyNumberFormat="1" applyFont="1" applyAlignment="1">
      <alignment horizontal="right"/>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164" fontId="38" fillId="0" borderId="2" xfId="1" applyNumberFormat="1" applyFont="1" applyBorder="1" applyAlignment="1">
      <alignment horizontal="left" vertic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4" fontId="2" fillId="0" borderId="2" xfId="1" applyNumberFormat="1" applyFont="1" applyBorder="1" applyAlignment="1">
      <alignment horizontal="right" vertical="center" wrapText="1"/>
    </xf>
    <xf numFmtId="0" fontId="39" fillId="0" borderId="0" xfId="0" applyFont="1" applyAlignment="1">
      <alignment horizontal="center" wrapText="1"/>
    </xf>
    <xf numFmtId="0" fontId="3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8" fillId="0" borderId="2" xfId="0" applyFont="1" applyBorder="1" applyAlignment="1">
      <alignment horizontal="center" vertical="center" wrapText="1"/>
    </xf>
    <xf numFmtId="164" fontId="3" fillId="0" borderId="1" xfId="1" applyNumberFormat="1" applyFont="1" applyBorder="1" applyAlignment="1">
      <alignment horizontal="right" vertical="center" wrapText="1"/>
    </xf>
    <xf numFmtId="10" fontId="10" fillId="2" borderId="1" xfId="6" applyNumberFormat="1" applyFont="1" applyFill="1" applyBorder="1" applyAlignment="1">
      <alignment horizontal="right"/>
    </xf>
    <xf numFmtId="164" fontId="38" fillId="0" borderId="1" xfId="1" applyNumberFormat="1" applyFont="1" applyBorder="1" applyAlignment="1">
      <alignment horizontal="right" vertical="center" wrapText="1"/>
    </xf>
    <xf numFmtId="10" fontId="4" fillId="3" borderId="2" xfId="6" applyNumberFormat="1" applyFont="1" applyFill="1" applyBorder="1" applyAlignment="1">
      <alignment horizontal="right" vertical="center" wrapText="1"/>
    </xf>
    <xf numFmtId="0" fontId="1" fillId="0" borderId="0" xfId="5"/>
    <xf numFmtId="2" fontId="0" fillId="0" borderId="0" xfId="1" applyNumberFormat="1" applyFont="1"/>
    <xf numFmtId="49" fontId="0" fillId="0" borderId="0" xfId="0" applyNumberFormat="1" applyAlignment="1">
      <alignment horizontal="center"/>
    </xf>
    <xf numFmtId="2" fontId="0" fillId="0" borderId="0" xfId="0" applyNumberFormat="1"/>
    <xf numFmtId="0" fontId="3" fillId="0" borderId="2" xfId="0" applyFont="1" applyBorder="1" applyAlignment="1">
      <alignment horizontal="left" vertical="center" wrapText="1" indent="1"/>
    </xf>
    <xf numFmtId="41" fontId="38" fillId="2" borderId="2" xfId="0" applyNumberFormat="1" applyFont="1" applyFill="1" applyBorder="1" applyAlignment="1" applyProtection="1">
      <alignment horizontal="left" vertical="center" wrapText="1"/>
    </xf>
    <xf numFmtId="41" fontId="38" fillId="2" borderId="2" xfId="0" applyNumberFormat="1" applyFont="1" applyFill="1" applyBorder="1" applyAlignment="1" applyProtection="1">
      <alignment horizontal="center" vertical="center" wrapText="1"/>
    </xf>
    <xf numFmtId="41" fontId="3" fillId="2" borderId="2" xfId="0" applyNumberFormat="1" applyFont="1" applyFill="1" applyBorder="1" applyAlignment="1" applyProtection="1">
      <alignment horizontal="left" vertical="center" wrapText="1"/>
    </xf>
    <xf numFmtId="41" fontId="3" fillId="2" borderId="2" xfId="0" applyNumberFormat="1" applyFont="1" applyFill="1" applyBorder="1" applyAlignment="1" applyProtection="1">
      <alignment horizontal="center" vertical="center" wrapText="1"/>
    </xf>
    <xf numFmtId="3" fontId="3" fillId="2" borderId="2" xfId="1" applyNumberFormat="1" applyFont="1" applyFill="1" applyBorder="1" applyAlignment="1" applyProtection="1">
      <alignment vertical="center" wrapText="1"/>
    </xf>
    <xf numFmtId="164" fontId="3" fillId="0" borderId="2" xfId="1" applyNumberFormat="1" applyFont="1" applyBorder="1" applyAlignment="1">
      <alignment horizontal="right" vertical="center" wrapText="1"/>
    </xf>
    <xf numFmtId="41" fontId="38" fillId="0" borderId="1" xfId="0" applyNumberFormat="1" applyFont="1" applyFill="1" applyBorder="1" applyAlignment="1" applyProtection="1">
      <alignment horizontal="right" vertical="center" wrapText="1"/>
    </xf>
    <xf numFmtId="3" fontId="0" fillId="0" borderId="0" xfId="0" applyNumberFormat="1"/>
    <xf numFmtId="43" fontId="43" fillId="0" borderId="2" xfId="1" applyFont="1" applyBorder="1" applyAlignment="1">
      <alignment horizontal="right" vertical="center" wrapText="1"/>
    </xf>
    <xf numFmtId="3" fontId="33" fillId="0" borderId="0" xfId="0" applyNumberFormat="1" applyFont="1"/>
    <xf numFmtId="4" fontId="0" fillId="0" borderId="0" xfId="0" applyNumberFormat="1"/>
    <xf numFmtId="10" fontId="16" fillId="2" borderId="1" xfId="6" applyNumberFormat="1" applyFont="1" applyFill="1" applyBorder="1" applyAlignment="1">
      <alignment horizontal="right"/>
    </xf>
    <xf numFmtId="164" fontId="3" fillId="0" borderId="2" xfId="1" applyNumberFormat="1" applyFont="1" applyFill="1" applyBorder="1" applyAlignment="1">
      <alignment horizontal="left" vertical="center" wrapText="1"/>
    </xf>
    <xf numFmtId="165" fontId="3" fillId="0" borderId="2" xfId="1" applyNumberFormat="1" applyFont="1" applyFill="1" applyBorder="1" applyAlignment="1" applyProtection="1">
      <alignment horizontal="right" vertical="center" wrapText="1"/>
    </xf>
    <xf numFmtId="3" fontId="3" fillId="0" borderId="2" xfId="1" applyNumberFormat="1" applyFont="1" applyFill="1" applyBorder="1" applyAlignment="1" applyProtection="1">
      <alignment vertical="center" wrapText="1"/>
    </xf>
    <xf numFmtId="9" fontId="4" fillId="0" borderId="1" xfId="6" applyFont="1" applyFill="1" applyBorder="1" applyAlignment="1" applyProtection="1">
      <alignment horizontal="center"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4" fillId="3" borderId="4" xfId="1" applyNumberFormat="1" applyFont="1" applyFill="1" applyBorder="1" applyAlignment="1">
      <alignment horizontal="center" vertical="center" wrapText="1"/>
    </xf>
    <xf numFmtId="164" fontId="4" fillId="3" borderId="10" xfId="1" applyNumberFormat="1" applyFont="1" applyFill="1" applyBorder="1" applyAlignment="1">
      <alignment horizontal="center" vertical="center" wrapText="1"/>
    </xf>
    <xf numFmtId="164" fontId="4" fillId="3" borderId="11" xfId="1" applyNumberFormat="1" applyFont="1" applyFill="1" applyBorder="1" applyAlignment="1">
      <alignment horizontal="center" vertical="center" wrapText="1"/>
    </xf>
    <xf numFmtId="164" fontId="4" fillId="3" borderId="12" xfId="1" applyNumberFormat="1" applyFont="1" applyFill="1" applyBorder="1" applyAlignment="1">
      <alignment horizontal="center" vertical="center" wrapText="1"/>
    </xf>
    <xf numFmtId="164" fontId="4" fillId="3" borderId="3" xfId="1" applyNumberFormat="1" applyFont="1" applyFill="1" applyBorder="1" applyAlignment="1">
      <alignment horizontal="center"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4">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tabSelected="1" workbookViewId="0">
      <selection activeCell="C28" sqref="C28"/>
    </sheetView>
  </sheetViews>
  <sheetFormatPr defaultColWidth="9.140625" defaultRowHeight="15" x14ac:dyDescent="0.2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x14ac:dyDescent="0.25">
      <c r="C2" s="119" t="s">
        <v>244</v>
      </c>
      <c r="D2" s="119"/>
    </row>
    <row r="3" spans="1:11" ht="24" customHeight="1" x14ac:dyDescent="0.25">
      <c r="C3" s="34"/>
      <c r="D3" s="34"/>
    </row>
    <row r="4" spans="1:11" x14ac:dyDescent="0.25">
      <c r="C4" s="9" t="s">
        <v>214</v>
      </c>
      <c r="D4" s="6">
        <v>9</v>
      </c>
    </row>
    <row r="5" spans="1:11" x14ac:dyDescent="0.25">
      <c r="C5" s="9" t="s">
        <v>279</v>
      </c>
      <c r="D5" s="6"/>
      <c r="J5" s="7" t="s">
        <v>231</v>
      </c>
      <c r="K5" s="7"/>
    </row>
    <row r="6" spans="1:11" x14ac:dyDescent="0.25">
      <c r="C6" s="10" t="s">
        <v>215</v>
      </c>
      <c r="D6" s="6">
        <v>2020</v>
      </c>
      <c r="J6" s="7" t="s">
        <v>230</v>
      </c>
      <c r="K6" s="7"/>
    </row>
    <row r="7" spans="1:11" x14ac:dyDescent="0.25">
      <c r="J7" s="7" t="s">
        <v>232</v>
      </c>
      <c r="K7" s="7"/>
    </row>
    <row r="8" spans="1:11" s="56" customFormat="1" x14ac:dyDescent="0.25">
      <c r="A8" s="56" t="s">
        <v>287</v>
      </c>
    </row>
    <row r="9" spans="1:11" s="56" customFormat="1" x14ac:dyDescent="0.25">
      <c r="A9" s="56" t="s">
        <v>233</v>
      </c>
      <c r="J9" s="56">
        <v>1</v>
      </c>
      <c r="K9" s="56" t="s">
        <v>96</v>
      </c>
    </row>
    <row r="10" spans="1:11" s="56" customFormat="1" x14ac:dyDescent="0.25">
      <c r="A10" s="56" t="s">
        <v>234</v>
      </c>
      <c r="J10" s="56">
        <v>2</v>
      </c>
      <c r="K10" s="56" t="s">
        <v>100</v>
      </c>
    </row>
    <row r="11" spans="1:11" s="56" customFormat="1" x14ac:dyDescent="0.25">
      <c r="A11" s="56" t="s">
        <v>362</v>
      </c>
      <c r="J11" s="56">
        <v>3</v>
      </c>
      <c r="K11" s="56" t="s">
        <v>98</v>
      </c>
    </row>
    <row r="12" spans="1:11" s="56" customFormat="1" x14ac:dyDescent="0.25">
      <c r="J12" s="56">
        <v>4</v>
      </c>
      <c r="K12" s="56" t="s">
        <v>122</v>
      </c>
    </row>
    <row r="13" spans="1:11" x14ac:dyDescent="0.25">
      <c r="J13" s="7">
        <v>5</v>
      </c>
      <c r="K13" s="8"/>
    </row>
    <row r="14" spans="1:11" x14ac:dyDescent="0.25">
      <c r="D14" s="11" t="s">
        <v>216</v>
      </c>
      <c r="J14" s="7">
        <v>6</v>
      </c>
      <c r="K14" s="8"/>
    </row>
    <row r="15" spans="1:11" x14ac:dyDescent="0.25">
      <c r="B15" s="12" t="s">
        <v>71</v>
      </c>
      <c r="C15" s="12" t="s">
        <v>130</v>
      </c>
      <c r="D15" s="12" t="s">
        <v>131</v>
      </c>
      <c r="J15" s="7">
        <v>7</v>
      </c>
      <c r="K15" s="8"/>
    </row>
    <row r="16" spans="1:11" ht="30" x14ac:dyDescent="0.25">
      <c r="B16" s="13">
        <v>1</v>
      </c>
      <c r="C16" s="14" t="s">
        <v>245</v>
      </c>
      <c r="D16" s="15" t="s">
        <v>134</v>
      </c>
      <c r="J16" s="7">
        <v>8</v>
      </c>
      <c r="K16" s="8"/>
    </row>
    <row r="17" spans="1:11" x14ac:dyDescent="0.25">
      <c r="B17" s="13">
        <v>2</v>
      </c>
      <c r="C17" s="14" t="s">
        <v>225</v>
      </c>
      <c r="D17" s="15" t="s">
        <v>135</v>
      </c>
      <c r="J17" s="7">
        <v>9</v>
      </c>
      <c r="K17" s="8"/>
    </row>
    <row r="18" spans="1:11" x14ac:dyDescent="0.25">
      <c r="B18" s="13">
        <v>3</v>
      </c>
      <c r="C18" s="14" t="s">
        <v>226</v>
      </c>
      <c r="D18" s="15" t="s">
        <v>136</v>
      </c>
      <c r="J18" s="7">
        <v>10</v>
      </c>
      <c r="K18" s="8"/>
    </row>
    <row r="19" spans="1:11" x14ac:dyDescent="0.25">
      <c r="B19" s="13">
        <v>4</v>
      </c>
      <c r="C19" s="14" t="s">
        <v>227</v>
      </c>
      <c r="D19" s="15" t="s">
        <v>133</v>
      </c>
      <c r="J19" s="7">
        <v>11</v>
      </c>
      <c r="K19" s="8"/>
    </row>
    <row r="20" spans="1:11" x14ac:dyDescent="0.25">
      <c r="B20" s="13">
        <v>5</v>
      </c>
      <c r="C20" s="14" t="s">
        <v>228</v>
      </c>
      <c r="D20" s="15" t="s">
        <v>221</v>
      </c>
      <c r="J20" s="7">
        <v>12</v>
      </c>
      <c r="K20" s="8"/>
    </row>
    <row r="21" spans="1:11" x14ac:dyDescent="0.25">
      <c r="B21" s="13">
        <v>6</v>
      </c>
      <c r="C21" s="14" t="s">
        <v>229</v>
      </c>
      <c r="D21" s="15" t="s">
        <v>137</v>
      </c>
    </row>
    <row r="22" spans="1:11" ht="30" x14ac:dyDescent="0.25">
      <c r="B22" s="13">
        <v>7</v>
      </c>
      <c r="C22" s="14" t="s">
        <v>246</v>
      </c>
      <c r="D22" s="15" t="s">
        <v>222</v>
      </c>
    </row>
    <row r="24" spans="1:11" x14ac:dyDescent="0.25">
      <c r="A24" s="16"/>
      <c r="B24" s="16" t="s">
        <v>223</v>
      </c>
    </row>
    <row r="25" spans="1:11" x14ac:dyDescent="0.25">
      <c r="C25" s="11" t="s">
        <v>132</v>
      </c>
    </row>
    <row r="26" spans="1:11" x14ac:dyDescent="0.25">
      <c r="C26" s="11" t="s">
        <v>224</v>
      </c>
    </row>
    <row r="30" spans="1:11" x14ac:dyDescent="0.25">
      <c r="C30" s="17" t="s">
        <v>217</v>
      </c>
      <c r="D30" s="18" t="s">
        <v>342</v>
      </c>
    </row>
    <row r="31" spans="1:11" x14ac:dyDescent="0.25">
      <c r="C31" s="18" t="s">
        <v>218</v>
      </c>
      <c r="D31" s="18" t="s">
        <v>220</v>
      </c>
    </row>
    <row r="32" spans="1:11" x14ac:dyDescent="0.25">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
  <sheetViews>
    <sheetView workbookViewId="0">
      <selection activeCell="E22" sqref="E22"/>
    </sheetView>
  </sheetViews>
  <sheetFormatPr defaultColWidth="8.7109375" defaultRowHeight="15" x14ac:dyDescent="0.25"/>
  <cols>
    <col min="1" max="1" width="5" style="4" customWidth="1"/>
    <col min="2" max="2" width="45.140625" style="35" customWidth="1"/>
    <col min="3" max="3" width="10.85546875" style="35" customWidth="1"/>
    <col min="4" max="5" width="22" style="70" customWidth="1"/>
    <col min="6" max="6" width="22" style="80" customWidth="1"/>
    <col min="7" max="7" width="21.7109375" style="35" customWidth="1"/>
    <col min="8" max="9" width="18" style="35" bestFit="1" customWidth="1"/>
    <col min="10" max="16384" width="8.7109375" style="35"/>
  </cols>
  <sheetData>
    <row r="1" spans="1:9" x14ac:dyDescent="0.25">
      <c r="A1" s="61" t="s">
        <v>288</v>
      </c>
      <c r="B1" s="62" t="s">
        <v>130</v>
      </c>
      <c r="C1" s="63" t="s">
        <v>91</v>
      </c>
      <c r="D1" s="58" t="s">
        <v>357</v>
      </c>
      <c r="E1" s="58" t="s">
        <v>354</v>
      </c>
      <c r="F1" s="64" t="s">
        <v>341</v>
      </c>
    </row>
    <row r="2" spans="1:9" x14ac:dyDescent="0.25">
      <c r="A2" s="65" t="s">
        <v>96</v>
      </c>
      <c r="B2" s="66" t="s">
        <v>289</v>
      </c>
      <c r="C2" s="67" t="s">
        <v>2</v>
      </c>
      <c r="D2" s="68" t="s">
        <v>358</v>
      </c>
      <c r="E2" s="68" t="s">
        <v>358</v>
      </c>
      <c r="F2" s="69"/>
      <c r="H2" s="70"/>
      <c r="I2" s="70"/>
    </row>
    <row r="3" spans="1:9" x14ac:dyDescent="0.25">
      <c r="A3" s="38" t="s">
        <v>290</v>
      </c>
      <c r="B3" s="71" t="s">
        <v>166</v>
      </c>
      <c r="C3" s="67" t="s">
        <v>3</v>
      </c>
      <c r="D3" s="68">
        <v>6649867677</v>
      </c>
      <c r="E3" s="68">
        <v>8516833708</v>
      </c>
      <c r="F3" s="69">
        <v>0.60433669974124804</v>
      </c>
      <c r="G3" s="110"/>
      <c r="H3" s="70"/>
      <c r="I3" s="70"/>
    </row>
    <row r="4" spans="1:9" x14ac:dyDescent="0.25">
      <c r="A4" s="38"/>
      <c r="B4" s="72" t="s">
        <v>291</v>
      </c>
      <c r="C4" s="67" t="s">
        <v>4</v>
      </c>
      <c r="D4" s="68" t="s">
        <v>358</v>
      </c>
      <c r="E4" s="68" t="s">
        <v>358</v>
      </c>
      <c r="F4" s="69" t="s">
        <v>363</v>
      </c>
      <c r="H4" s="70"/>
      <c r="I4" s="70"/>
    </row>
    <row r="5" spans="1:9" x14ac:dyDescent="0.25">
      <c r="A5" s="38"/>
      <c r="B5" s="72" t="s">
        <v>0</v>
      </c>
      <c r="C5" s="67" t="s">
        <v>5</v>
      </c>
      <c r="D5" s="68">
        <v>3749867677</v>
      </c>
      <c r="E5" s="68">
        <v>5616833708</v>
      </c>
      <c r="F5" s="69">
        <v>3.7364882392642778</v>
      </c>
      <c r="G5" s="110"/>
      <c r="H5" s="70"/>
      <c r="I5" s="70"/>
    </row>
    <row r="6" spans="1:9" x14ac:dyDescent="0.25">
      <c r="A6" s="38"/>
      <c r="B6" s="72" t="s">
        <v>1</v>
      </c>
      <c r="C6" s="67" t="s">
        <v>6</v>
      </c>
      <c r="D6" s="68">
        <v>2900000000</v>
      </c>
      <c r="E6" s="68">
        <v>2900000000</v>
      </c>
      <c r="F6" s="69">
        <v>0.28999999999999998</v>
      </c>
      <c r="G6" s="110"/>
      <c r="H6" s="70"/>
      <c r="I6" s="70"/>
    </row>
    <row r="7" spans="1:9" x14ac:dyDescent="0.25">
      <c r="A7" s="38" t="s">
        <v>292</v>
      </c>
      <c r="B7" s="71" t="s">
        <v>160</v>
      </c>
      <c r="C7" s="67" t="s">
        <v>7</v>
      </c>
      <c r="D7" s="68">
        <v>48850622170</v>
      </c>
      <c r="E7" s="68">
        <v>46225712000</v>
      </c>
      <c r="F7" s="69">
        <v>0.94112580428179293</v>
      </c>
      <c r="G7" s="110"/>
      <c r="H7" s="70"/>
      <c r="I7" s="70"/>
    </row>
    <row r="8" spans="1:9" x14ac:dyDescent="0.25">
      <c r="A8" s="38"/>
      <c r="B8" s="71" t="s">
        <v>97</v>
      </c>
      <c r="C8" s="67" t="s">
        <v>138</v>
      </c>
      <c r="D8" s="115">
        <v>37776859250</v>
      </c>
      <c r="E8" s="68">
        <v>37082341200</v>
      </c>
      <c r="F8" s="69">
        <v>0.84080323251219913</v>
      </c>
      <c r="G8" s="110"/>
      <c r="H8" s="70"/>
      <c r="I8" s="70"/>
    </row>
    <row r="9" spans="1:9" x14ac:dyDescent="0.25">
      <c r="A9" s="38"/>
      <c r="B9" s="71" t="s">
        <v>277</v>
      </c>
      <c r="C9" s="67" t="s">
        <v>278</v>
      </c>
      <c r="D9" s="115">
        <v>11073762920</v>
      </c>
      <c r="E9" s="68">
        <v>9143370800</v>
      </c>
      <c r="F9" s="69">
        <v>1.5871602857840594</v>
      </c>
      <c r="G9" s="110"/>
      <c r="H9" s="70"/>
      <c r="I9" s="70"/>
    </row>
    <row r="10" spans="1:9" x14ac:dyDescent="0.25">
      <c r="A10" s="38" t="s">
        <v>293</v>
      </c>
      <c r="B10" s="71" t="s">
        <v>161</v>
      </c>
      <c r="C10" s="67" t="s">
        <v>8</v>
      </c>
      <c r="D10" s="68"/>
      <c r="E10" s="68"/>
      <c r="F10" s="69" t="s">
        <v>363</v>
      </c>
      <c r="H10" s="70"/>
      <c r="I10" s="70"/>
    </row>
    <row r="11" spans="1:9" x14ac:dyDescent="0.25">
      <c r="A11" s="38" t="s">
        <v>294</v>
      </c>
      <c r="B11" s="71" t="s">
        <v>276</v>
      </c>
      <c r="C11" s="67" t="s">
        <v>9</v>
      </c>
      <c r="D11" s="68">
        <v>251183280</v>
      </c>
      <c r="E11" s="68">
        <v>343383289</v>
      </c>
      <c r="F11" s="69">
        <v>1.2254721366387786</v>
      </c>
      <c r="G11" s="112"/>
      <c r="H11" s="70"/>
      <c r="I11" s="70"/>
    </row>
    <row r="12" spans="1:9" s="74" customFormat="1" x14ac:dyDescent="0.25">
      <c r="A12" s="73" t="s">
        <v>295</v>
      </c>
      <c r="B12" s="71" t="s">
        <v>163</v>
      </c>
      <c r="C12" s="67" t="s">
        <v>139</v>
      </c>
      <c r="D12" s="68"/>
      <c r="E12" s="68"/>
      <c r="F12" s="69" t="s">
        <v>363</v>
      </c>
      <c r="G12" s="35"/>
      <c r="H12" s="70"/>
      <c r="I12" s="75"/>
    </row>
    <row r="13" spans="1:9" x14ac:dyDescent="0.25">
      <c r="A13" s="38" t="s">
        <v>296</v>
      </c>
      <c r="B13" s="71" t="s">
        <v>158</v>
      </c>
      <c r="C13" s="67" t="s">
        <v>10</v>
      </c>
      <c r="D13" s="68"/>
      <c r="E13" s="68"/>
      <c r="F13" s="69" t="s">
        <v>363</v>
      </c>
      <c r="H13" s="70"/>
      <c r="I13" s="70"/>
    </row>
    <row r="14" spans="1:9" x14ac:dyDescent="0.25">
      <c r="A14" s="38" t="s">
        <v>297</v>
      </c>
      <c r="B14" s="71" t="s">
        <v>159</v>
      </c>
      <c r="C14" s="67" t="s">
        <v>11</v>
      </c>
      <c r="D14" s="68">
        <v>3770500</v>
      </c>
      <c r="E14" s="68">
        <v>5000008</v>
      </c>
      <c r="F14" s="69">
        <v>0.99726832323501624</v>
      </c>
      <c r="G14" s="110"/>
      <c r="H14" s="70"/>
      <c r="I14" s="70"/>
    </row>
    <row r="15" spans="1:9" x14ac:dyDescent="0.25">
      <c r="A15" s="38" t="s">
        <v>298</v>
      </c>
      <c r="B15" s="71" t="s">
        <v>164</v>
      </c>
      <c r="C15" s="67" t="s">
        <v>12</v>
      </c>
      <c r="D15" s="68" t="s">
        <v>358</v>
      </c>
      <c r="E15" s="68" t="s">
        <v>358</v>
      </c>
      <c r="F15" s="69" t="s">
        <v>363</v>
      </c>
      <c r="H15" s="70"/>
      <c r="I15" s="70"/>
    </row>
    <row r="16" spans="1:9" x14ac:dyDescent="0.25">
      <c r="A16" s="38" t="s">
        <v>299</v>
      </c>
      <c r="B16" s="71" t="s">
        <v>165</v>
      </c>
      <c r="C16" s="67" t="s">
        <v>13</v>
      </c>
      <c r="D16" s="68">
        <v>55755443627</v>
      </c>
      <c r="E16" s="68">
        <v>55090929005</v>
      </c>
      <c r="F16" s="69">
        <v>0.88333976597473141</v>
      </c>
      <c r="G16" s="110"/>
      <c r="H16" s="70"/>
      <c r="I16" s="70"/>
    </row>
    <row r="17" spans="1:9" x14ac:dyDescent="0.25">
      <c r="A17" s="65" t="s">
        <v>300</v>
      </c>
      <c r="B17" s="66" t="s">
        <v>167</v>
      </c>
      <c r="C17" s="67" t="s">
        <v>14</v>
      </c>
      <c r="D17" s="68"/>
      <c r="E17" s="68"/>
      <c r="F17" s="69" t="s">
        <v>363</v>
      </c>
      <c r="G17" s="74"/>
      <c r="H17" s="70"/>
      <c r="I17" s="70"/>
    </row>
    <row r="18" spans="1:9" s="74" customFormat="1" x14ac:dyDescent="0.25">
      <c r="A18" s="73" t="s">
        <v>301</v>
      </c>
      <c r="B18" s="71" t="s">
        <v>168</v>
      </c>
      <c r="C18" s="67" t="s">
        <v>140</v>
      </c>
      <c r="D18" s="68"/>
      <c r="E18" s="68"/>
      <c r="F18" s="69" t="s">
        <v>363</v>
      </c>
      <c r="H18" s="70"/>
      <c r="I18" s="75"/>
    </row>
    <row r="19" spans="1:9" s="74" customFormat="1" x14ac:dyDescent="0.25">
      <c r="A19" s="73"/>
      <c r="B19" s="71" t="s">
        <v>302</v>
      </c>
      <c r="C19" s="67" t="s">
        <v>303</v>
      </c>
      <c r="D19" s="68"/>
      <c r="E19" s="68"/>
      <c r="F19" s="69" t="s">
        <v>363</v>
      </c>
      <c r="H19" s="70"/>
      <c r="I19" s="75"/>
    </row>
    <row r="20" spans="1:9" s="74" customFormat="1" x14ac:dyDescent="0.25">
      <c r="A20" s="73"/>
      <c r="B20" s="71" t="s">
        <v>304</v>
      </c>
      <c r="C20" s="67" t="s">
        <v>305</v>
      </c>
      <c r="D20" s="68"/>
      <c r="E20" s="68"/>
      <c r="F20" s="69" t="s">
        <v>363</v>
      </c>
      <c r="G20" s="35"/>
      <c r="H20" s="70"/>
      <c r="I20" s="75"/>
    </row>
    <row r="21" spans="1:9" x14ac:dyDescent="0.25">
      <c r="A21" s="38" t="s">
        <v>306</v>
      </c>
      <c r="B21" s="71" t="s">
        <v>169</v>
      </c>
      <c r="C21" s="67" t="s">
        <v>15</v>
      </c>
      <c r="D21" s="68"/>
      <c r="E21" s="68"/>
      <c r="F21" s="69" t="s">
        <v>363</v>
      </c>
      <c r="H21" s="70"/>
      <c r="I21" s="70"/>
    </row>
    <row r="22" spans="1:9" x14ac:dyDescent="0.25">
      <c r="A22" s="38" t="s">
        <v>307</v>
      </c>
      <c r="B22" s="71" t="s">
        <v>170</v>
      </c>
      <c r="C22" s="67" t="s">
        <v>16</v>
      </c>
      <c r="D22" s="68">
        <v>128763912</v>
      </c>
      <c r="E22" s="68">
        <v>154704175</v>
      </c>
      <c r="F22" s="69">
        <v>1.0102147131388453</v>
      </c>
      <c r="G22" s="110"/>
      <c r="H22" s="70"/>
      <c r="I22" s="70"/>
    </row>
    <row r="23" spans="1:9" x14ac:dyDescent="0.25">
      <c r="A23" s="38" t="s">
        <v>308</v>
      </c>
      <c r="B23" s="71" t="s">
        <v>171</v>
      </c>
      <c r="C23" s="67" t="s">
        <v>17</v>
      </c>
      <c r="D23" s="68">
        <v>128763912</v>
      </c>
      <c r="E23" s="68">
        <v>154704175</v>
      </c>
      <c r="F23" s="69">
        <v>1.0102147131388453</v>
      </c>
      <c r="G23" s="110"/>
      <c r="H23" s="70"/>
      <c r="I23" s="70"/>
    </row>
    <row r="24" spans="1:9" x14ac:dyDescent="0.25">
      <c r="A24" s="38"/>
      <c r="B24" s="71" t="s">
        <v>309</v>
      </c>
      <c r="C24" s="67" t="s">
        <v>18</v>
      </c>
      <c r="D24" s="68">
        <v>55626679715</v>
      </c>
      <c r="E24" s="68">
        <v>54936224830</v>
      </c>
      <c r="F24" s="69">
        <v>0.88308303707951752</v>
      </c>
      <c r="G24" s="110"/>
      <c r="H24" s="70"/>
      <c r="I24" s="70"/>
    </row>
    <row r="25" spans="1:9" x14ac:dyDescent="0.25">
      <c r="A25" s="38"/>
      <c r="B25" s="71" t="s">
        <v>310</v>
      </c>
      <c r="C25" s="67" t="s">
        <v>19</v>
      </c>
      <c r="D25" s="108">
        <v>5000000</v>
      </c>
      <c r="E25" s="108">
        <v>5000000</v>
      </c>
      <c r="F25" s="69">
        <v>1</v>
      </c>
      <c r="G25" s="110"/>
      <c r="H25" s="70"/>
    </row>
    <row r="26" spans="1:9" x14ac:dyDescent="0.25">
      <c r="A26" s="38"/>
      <c r="B26" s="71" t="s">
        <v>311</v>
      </c>
      <c r="C26" s="67" t="s">
        <v>20</v>
      </c>
      <c r="D26" s="111">
        <f>ROUNDDOWN(D24/D25,2)</f>
        <v>11125.33</v>
      </c>
      <c r="E26" s="111">
        <v>10600.62</v>
      </c>
      <c r="F26" s="69">
        <v>0.86880802294053694</v>
      </c>
      <c r="G26" s="113"/>
      <c r="H26" s="70"/>
    </row>
    <row r="27" spans="1:9" x14ac:dyDescent="0.25">
      <c r="A27" s="77"/>
      <c r="B27" s="78"/>
      <c r="C27" s="79"/>
      <c r="D27" s="79"/>
      <c r="E27" s="79"/>
      <c r="F27" s="79"/>
      <c r="G27" s="113"/>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13" workbookViewId="0">
      <selection activeCell="F2" sqref="F2:F32"/>
    </sheetView>
  </sheetViews>
  <sheetFormatPr defaultColWidth="8.7109375" defaultRowHeight="15" x14ac:dyDescent="0.25"/>
  <cols>
    <col min="1" max="1" width="8.7109375" style="89"/>
    <col min="2" max="2" width="43.42578125" style="35" customWidth="1"/>
    <col min="3" max="3" width="8.7109375" style="35"/>
    <col min="4" max="4" width="19.42578125" style="70" customWidth="1"/>
    <col min="5" max="5" width="21" style="70" customWidth="1"/>
    <col min="6" max="6" width="19.42578125" style="70" customWidth="1"/>
    <col min="7" max="16384" width="8.7109375" style="35"/>
  </cols>
  <sheetData>
    <row r="1" spans="1:6" ht="21" x14ac:dyDescent="0.25">
      <c r="A1" s="81" t="s">
        <v>288</v>
      </c>
      <c r="B1" s="61" t="s">
        <v>92</v>
      </c>
      <c r="C1" s="82" t="s">
        <v>91</v>
      </c>
      <c r="D1" s="58" t="s">
        <v>361</v>
      </c>
      <c r="E1" s="58" t="s">
        <v>353</v>
      </c>
      <c r="F1" s="58" t="s">
        <v>93</v>
      </c>
    </row>
    <row r="2" spans="1:6" x14ac:dyDescent="0.25">
      <c r="A2" s="83" t="s">
        <v>96</v>
      </c>
      <c r="B2" s="66" t="s">
        <v>172</v>
      </c>
      <c r="C2" s="67" t="s">
        <v>21</v>
      </c>
      <c r="D2" s="84">
        <f>SUM(D3:D7)</f>
        <v>100043315</v>
      </c>
      <c r="E2" s="84">
        <f>SUM(E3:E7)</f>
        <v>88593960</v>
      </c>
      <c r="F2" s="84">
        <f>SUM(F3:F7)</f>
        <v>1042130270</v>
      </c>
    </row>
    <row r="3" spans="1:6" s="74" customFormat="1" x14ac:dyDescent="0.25">
      <c r="A3" s="83">
        <v>1</v>
      </c>
      <c r="B3" s="71" t="s">
        <v>173</v>
      </c>
      <c r="C3" s="67" t="s">
        <v>141</v>
      </c>
      <c r="D3" s="68" t="s">
        <v>358</v>
      </c>
      <c r="E3" s="68" t="s">
        <v>358</v>
      </c>
      <c r="F3" s="84" t="s">
        <v>358</v>
      </c>
    </row>
    <row r="4" spans="1:6" s="74" customFormat="1" x14ac:dyDescent="0.25">
      <c r="A4" s="83">
        <v>2</v>
      </c>
      <c r="B4" s="71" t="s">
        <v>174</v>
      </c>
      <c r="C4" s="67" t="s">
        <v>142</v>
      </c>
      <c r="D4" s="68" t="s">
        <v>358</v>
      </c>
      <c r="E4" s="68" t="s">
        <v>358</v>
      </c>
      <c r="F4" s="84" t="s">
        <v>358</v>
      </c>
    </row>
    <row r="5" spans="1:6" s="74" customFormat="1" x14ac:dyDescent="0.25">
      <c r="A5" s="83">
        <v>3</v>
      </c>
      <c r="B5" s="71" t="s">
        <v>312</v>
      </c>
      <c r="C5" s="67" t="s">
        <v>286</v>
      </c>
      <c r="D5" s="68">
        <v>-4110</v>
      </c>
      <c r="E5" s="68" t="s">
        <v>358</v>
      </c>
      <c r="F5" s="68">
        <v>-12097869</v>
      </c>
    </row>
    <row r="6" spans="1:6" x14ac:dyDescent="0.25">
      <c r="A6" s="83">
        <v>4</v>
      </c>
      <c r="B6" s="71" t="s">
        <v>161</v>
      </c>
      <c r="C6" s="67" t="s">
        <v>22</v>
      </c>
      <c r="D6" s="68">
        <v>90567451</v>
      </c>
      <c r="E6" s="68">
        <v>78519178</v>
      </c>
      <c r="F6" s="68">
        <v>810848938</v>
      </c>
    </row>
    <row r="7" spans="1:6" x14ac:dyDescent="0.25">
      <c r="A7" s="83">
        <v>5</v>
      </c>
      <c r="B7" s="71" t="s">
        <v>162</v>
      </c>
      <c r="C7" s="67" t="s">
        <v>23</v>
      </c>
      <c r="D7" s="68">
        <v>9479974</v>
      </c>
      <c r="E7" s="68">
        <v>10074782</v>
      </c>
      <c r="F7" s="68">
        <v>243379201</v>
      </c>
    </row>
    <row r="8" spans="1:6" x14ac:dyDescent="0.25">
      <c r="A8" s="83">
        <v>6</v>
      </c>
      <c r="B8" s="71" t="s">
        <v>175</v>
      </c>
      <c r="C8" s="67" t="s">
        <v>24</v>
      </c>
      <c r="D8" s="68" t="s">
        <v>358</v>
      </c>
      <c r="E8" s="68" t="s">
        <v>358</v>
      </c>
      <c r="F8" s="84" t="s">
        <v>358</v>
      </c>
    </row>
    <row r="9" spans="1:6" x14ac:dyDescent="0.25">
      <c r="A9" s="83" t="s">
        <v>100</v>
      </c>
      <c r="B9" s="66" t="s">
        <v>176</v>
      </c>
      <c r="C9" s="67" t="s">
        <v>25</v>
      </c>
      <c r="D9" s="84">
        <v>106452551</v>
      </c>
      <c r="E9" s="84">
        <v>104807825</v>
      </c>
      <c r="F9" s="84">
        <v>948854097</v>
      </c>
    </row>
    <row r="10" spans="1:6" x14ac:dyDescent="0.25">
      <c r="A10" s="83">
        <v>1</v>
      </c>
      <c r="B10" s="71" t="s">
        <v>177</v>
      </c>
      <c r="C10" s="67" t="s">
        <v>26</v>
      </c>
      <c r="D10" s="68">
        <v>68702169</v>
      </c>
      <c r="E10" s="68">
        <v>68850730</v>
      </c>
      <c r="F10" s="68">
        <v>619293631</v>
      </c>
    </row>
    <row r="11" spans="1:6" x14ac:dyDescent="0.25">
      <c r="A11" s="83">
        <v>2</v>
      </c>
      <c r="B11" s="71" t="s">
        <v>313</v>
      </c>
      <c r="C11" s="67" t="s">
        <v>27</v>
      </c>
      <c r="D11" s="68">
        <v>10681966</v>
      </c>
      <c r="E11" s="68">
        <v>10686782</v>
      </c>
      <c r="F11" s="68">
        <v>96178197</v>
      </c>
    </row>
    <row r="12" spans="1:6" ht="31.5" x14ac:dyDescent="0.25">
      <c r="A12" s="83">
        <v>3</v>
      </c>
      <c r="B12" s="71" t="s">
        <v>178</v>
      </c>
      <c r="C12" s="67" t="s">
        <v>28</v>
      </c>
      <c r="D12" s="68">
        <v>16500000</v>
      </c>
      <c r="E12" s="68">
        <v>16500000</v>
      </c>
      <c r="F12" s="68">
        <v>148500000</v>
      </c>
    </row>
    <row r="13" spans="1:6" s="74" customFormat="1" x14ac:dyDescent="0.25">
      <c r="A13" s="83">
        <v>4</v>
      </c>
      <c r="B13" s="71" t="s">
        <v>179</v>
      </c>
      <c r="C13" s="67" t="s">
        <v>143</v>
      </c>
      <c r="D13" s="68" t="s">
        <v>358</v>
      </c>
      <c r="E13" s="68" t="s">
        <v>358</v>
      </c>
      <c r="F13" s="68" t="s">
        <v>358</v>
      </c>
    </row>
    <row r="14" spans="1:6" s="74" customFormat="1" x14ac:dyDescent="0.25">
      <c r="A14" s="83">
        <v>5</v>
      </c>
      <c r="B14" s="71" t="s">
        <v>180</v>
      </c>
      <c r="C14" s="67" t="s">
        <v>144</v>
      </c>
      <c r="D14" s="68" t="s">
        <v>358</v>
      </c>
      <c r="E14" s="68" t="s">
        <v>358</v>
      </c>
      <c r="F14" s="68" t="s">
        <v>358</v>
      </c>
    </row>
    <row r="15" spans="1:6" x14ac:dyDescent="0.25">
      <c r="A15" s="83">
        <v>6</v>
      </c>
      <c r="B15" s="71" t="s">
        <v>314</v>
      </c>
      <c r="C15" s="67" t="s">
        <v>29</v>
      </c>
      <c r="D15" s="68">
        <v>7213114</v>
      </c>
      <c r="E15" s="68">
        <v>7453552</v>
      </c>
      <c r="F15" s="68">
        <v>65879777</v>
      </c>
    </row>
    <row r="16" spans="1:6" ht="31.5" x14ac:dyDescent="0.25">
      <c r="A16" s="83">
        <v>7</v>
      </c>
      <c r="B16" s="71" t="s">
        <v>181</v>
      </c>
      <c r="C16" s="67" t="s">
        <v>30</v>
      </c>
      <c r="D16" s="68" t="s">
        <v>358</v>
      </c>
      <c r="E16" s="68" t="s">
        <v>358</v>
      </c>
      <c r="F16" s="68" t="s">
        <v>358</v>
      </c>
    </row>
    <row r="17" spans="1:6" ht="52.5" x14ac:dyDescent="0.25">
      <c r="A17" s="83">
        <v>8</v>
      </c>
      <c r="B17" s="71" t="s">
        <v>182</v>
      </c>
      <c r="C17" s="67" t="s">
        <v>31</v>
      </c>
      <c r="D17" s="68" t="s">
        <v>358</v>
      </c>
      <c r="E17" s="68" t="s">
        <v>358</v>
      </c>
      <c r="F17" s="68" t="s">
        <v>358</v>
      </c>
    </row>
    <row r="18" spans="1:6" ht="21" x14ac:dyDescent="0.25">
      <c r="A18" s="83">
        <v>9</v>
      </c>
      <c r="B18" s="71" t="s">
        <v>315</v>
      </c>
      <c r="C18" s="67" t="s">
        <v>32</v>
      </c>
      <c r="D18" s="68">
        <v>2022526</v>
      </c>
      <c r="E18" s="68" t="s">
        <v>358</v>
      </c>
      <c r="F18" s="68">
        <v>4920437</v>
      </c>
    </row>
    <row r="19" spans="1:6" x14ac:dyDescent="0.25">
      <c r="A19" s="83">
        <v>10</v>
      </c>
      <c r="B19" s="71" t="s">
        <v>183</v>
      </c>
      <c r="C19" s="67" t="s">
        <v>33</v>
      </c>
      <c r="D19" s="68">
        <v>1332776</v>
      </c>
      <c r="E19" s="68">
        <v>1316761</v>
      </c>
      <c r="F19" s="68">
        <v>14082055</v>
      </c>
    </row>
    <row r="20" spans="1:6" x14ac:dyDescent="0.25">
      <c r="A20" s="83"/>
      <c r="B20" s="71" t="s">
        <v>346</v>
      </c>
      <c r="C20" s="67" t="s">
        <v>184</v>
      </c>
      <c r="D20" s="68" t="s">
        <v>358</v>
      </c>
      <c r="E20" s="68" t="s">
        <v>358</v>
      </c>
      <c r="F20" s="68" t="s">
        <v>358</v>
      </c>
    </row>
    <row r="21" spans="1:6" x14ac:dyDescent="0.25">
      <c r="A21" s="83"/>
      <c r="B21" s="72" t="s">
        <v>345</v>
      </c>
      <c r="C21" s="67" t="s">
        <v>316</v>
      </c>
      <c r="D21" s="68">
        <v>1332776</v>
      </c>
      <c r="E21" s="68">
        <v>1316761</v>
      </c>
      <c r="F21" s="68">
        <v>14082055</v>
      </c>
    </row>
    <row r="22" spans="1:6" x14ac:dyDescent="0.25">
      <c r="A22" s="83" t="s">
        <v>98</v>
      </c>
      <c r="B22" s="66" t="s">
        <v>185</v>
      </c>
      <c r="C22" s="67" t="s">
        <v>34</v>
      </c>
      <c r="D22" s="103">
        <f>D2-D9</f>
        <v>-6409236</v>
      </c>
      <c r="E22" s="103">
        <f>E2-E9</f>
        <v>-16213865</v>
      </c>
      <c r="F22" s="103">
        <f>F2-F9</f>
        <v>93276173</v>
      </c>
    </row>
    <row r="23" spans="1:6" x14ac:dyDescent="0.25">
      <c r="A23" s="83" t="s">
        <v>122</v>
      </c>
      <c r="B23" s="66" t="s">
        <v>186</v>
      </c>
      <c r="C23" s="67" t="s">
        <v>35</v>
      </c>
      <c r="D23" s="103">
        <f>D24+D25</f>
        <v>696864121</v>
      </c>
      <c r="E23" s="103">
        <f>E24+E25</f>
        <v>1949293400</v>
      </c>
      <c r="F23" s="103">
        <f>F24+F25</f>
        <v>-5773713890</v>
      </c>
    </row>
    <row r="24" spans="1:6" x14ac:dyDescent="0.25">
      <c r="A24" s="83">
        <v>1</v>
      </c>
      <c r="B24" s="71" t="s">
        <v>187</v>
      </c>
      <c r="C24" s="67" t="s">
        <v>36</v>
      </c>
      <c r="D24" s="105"/>
      <c r="E24" s="105"/>
      <c r="F24" s="106"/>
    </row>
    <row r="25" spans="1:6" x14ac:dyDescent="0.25">
      <c r="A25" s="83">
        <v>2</v>
      </c>
      <c r="B25" s="71" t="s">
        <v>317</v>
      </c>
      <c r="C25" s="67" t="s">
        <v>37</v>
      </c>
      <c r="D25" s="105">
        <v>696864121</v>
      </c>
      <c r="E25" s="105">
        <v>1949293400</v>
      </c>
      <c r="F25" s="106">
        <v>-5773713890</v>
      </c>
    </row>
    <row r="26" spans="1:6" ht="21" x14ac:dyDescent="0.25">
      <c r="A26" s="83" t="s">
        <v>101</v>
      </c>
      <c r="B26" s="66" t="s">
        <v>188</v>
      </c>
      <c r="C26" s="67" t="s">
        <v>38</v>
      </c>
      <c r="D26" s="103">
        <v>690454885</v>
      </c>
      <c r="E26" s="103">
        <v>1933079535</v>
      </c>
      <c r="F26" s="104">
        <v>-5680437717</v>
      </c>
    </row>
    <row r="27" spans="1:6" x14ac:dyDescent="0.25">
      <c r="A27" s="83" t="s">
        <v>123</v>
      </c>
      <c r="B27" s="66" t="s">
        <v>189</v>
      </c>
      <c r="C27" s="67" t="s">
        <v>39</v>
      </c>
      <c r="D27" s="103">
        <v>54936224830</v>
      </c>
      <c r="E27" s="103">
        <v>53003145295</v>
      </c>
      <c r="F27" s="104">
        <v>61307117432</v>
      </c>
    </row>
    <row r="28" spans="1:6" ht="21" x14ac:dyDescent="0.25">
      <c r="A28" s="83" t="s">
        <v>318</v>
      </c>
      <c r="B28" s="66" t="s">
        <v>319</v>
      </c>
      <c r="C28" s="67" t="s">
        <v>40</v>
      </c>
      <c r="D28" s="103">
        <v>690454885</v>
      </c>
      <c r="E28" s="103">
        <v>1933079535</v>
      </c>
      <c r="F28" s="104">
        <v>-5680437717</v>
      </c>
    </row>
    <row r="29" spans="1:6" x14ac:dyDescent="0.25">
      <c r="A29" s="83"/>
      <c r="B29" s="71" t="s">
        <v>320</v>
      </c>
      <c r="C29" s="67" t="s">
        <v>321</v>
      </c>
      <c r="D29" s="105" t="s">
        <v>358</v>
      </c>
      <c r="E29" s="105" t="s">
        <v>358</v>
      </c>
      <c r="F29" s="104" t="s">
        <v>358</v>
      </c>
    </row>
    <row r="30" spans="1:6" ht="21" x14ac:dyDescent="0.25">
      <c r="A30" s="83">
        <v>1</v>
      </c>
      <c r="B30" s="71" t="s">
        <v>322</v>
      </c>
      <c r="C30" s="67" t="s">
        <v>41</v>
      </c>
      <c r="D30" s="105">
        <v>690454885</v>
      </c>
      <c r="E30" s="105">
        <v>1933079535</v>
      </c>
      <c r="F30" s="106">
        <v>-5680437717</v>
      </c>
    </row>
    <row r="31" spans="1:6" ht="21" x14ac:dyDescent="0.25">
      <c r="A31" s="83">
        <v>2</v>
      </c>
      <c r="B31" s="71" t="s">
        <v>323</v>
      </c>
      <c r="C31" s="67" t="s">
        <v>42</v>
      </c>
      <c r="D31" s="105" t="s">
        <v>358</v>
      </c>
      <c r="E31" s="105" t="s">
        <v>358</v>
      </c>
      <c r="F31" s="104" t="s">
        <v>358</v>
      </c>
    </row>
    <row r="32" spans="1:6" x14ac:dyDescent="0.25">
      <c r="A32" s="83" t="s">
        <v>324</v>
      </c>
      <c r="B32" s="66" t="s">
        <v>190</v>
      </c>
      <c r="C32" s="67" t="s">
        <v>43</v>
      </c>
      <c r="D32" s="103">
        <v>55626679715</v>
      </c>
      <c r="E32" s="103">
        <v>54936224830</v>
      </c>
      <c r="F32" s="104">
        <v>55626679715</v>
      </c>
    </row>
    <row r="33" spans="1:6" x14ac:dyDescent="0.25">
      <c r="A33" s="83" t="s">
        <v>325</v>
      </c>
      <c r="B33" s="71" t="s">
        <v>44</v>
      </c>
      <c r="C33" s="67" t="s">
        <v>45</v>
      </c>
      <c r="D33" s="68" t="s">
        <v>358</v>
      </c>
      <c r="E33" s="68" t="s">
        <v>358</v>
      </c>
      <c r="F33" s="68" t="s">
        <v>358</v>
      </c>
    </row>
    <row r="34" spans="1:6" ht="21" x14ac:dyDescent="0.25">
      <c r="A34" s="83"/>
      <c r="B34" s="71" t="s">
        <v>46</v>
      </c>
      <c r="C34" s="67" t="s">
        <v>47</v>
      </c>
      <c r="D34" s="68" t="s">
        <v>358</v>
      </c>
      <c r="E34" s="68" t="s">
        <v>358</v>
      </c>
      <c r="F34" s="68" t="s">
        <v>358</v>
      </c>
    </row>
    <row r="35" spans="1:6" x14ac:dyDescent="0.25">
      <c r="A35" s="85"/>
      <c r="B35" s="86"/>
      <c r="C35" s="87"/>
      <c r="D35" s="88"/>
      <c r="E35" s="88"/>
      <c r="F35" s="88"/>
    </row>
  </sheetData>
  <conditionalFormatting sqref="D22:E32 F23:F32">
    <cfRule type="expression" dxfId="3" priority="2" stopIfTrue="1">
      <formula>#REF!=1</formula>
    </cfRule>
  </conditionalFormatting>
  <conditionalFormatting sqref="F22">
    <cfRule type="expression" dxfId="2" priority="1" stopIfTrue="1">
      <formula>#REF!=1</formula>
    </cfRule>
  </conditionalFormatting>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topLeftCell="A16" workbookViewId="0">
      <selection activeCell="F35" sqref="F35:F36"/>
    </sheetView>
  </sheetViews>
  <sheetFormatPr defaultColWidth="8.7109375" defaultRowHeight="15" x14ac:dyDescent="0.25"/>
  <cols>
    <col min="1" max="1" width="6.140625" style="4" customWidth="1"/>
    <col min="2" max="2" width="23.28515625" style="35" customWidth="1"/>
    <col min="3" max="3" width="8" style="35" customWidth="1"/>
    <col min="4" max="4" width="13.42578125" style="35" customWidth="1"/>
    <col min="5" max="5" width="22.85546875" style="35" customWidth="1"/>
    <col min="6" max="7" width="19.42578125" style="35" customWidth="1"/>
    <col min="8" max="16384" width="8.7109375" style="35"/>
  </cols>
  <sheetData>
    <row r="1" spans="1:7" ht="27" customHeight="1" x14ac:dyDescent="0.25">
      <c r="A1" s="90" t="s">
        <v>288</v>
      </c>
      <c r="B1" s="90" t="s">
        <v>326</v>
      </c>
      <c r="C1" s="90" t="s">
        <v>91</v>
      </c>
      <c r="D1" s="90" t="s">
        <v>94</v>
      </c>
      <c r="E1" s="90" t="s">
        <v>327</v>
      </c>
      <c r="F1" s="90" t="s">
        <v>95</v>
      </c>
      <c r="G1" s="90" t="s">
        <v>328</v>
      </c>
    </row>
    <row r="2" spans="1:7" s="74" customFormat="1" x14ac:dyDescent="0.25">
      <c r="A2" s="91" t="s">
        <v>96</v>
      </c>
      <c r="B2" s="91" t="s">
        <v>99</v>
      </c>
      <c r="C2" s="92">
        <v>22451</v>
      </c>
      <c r="D2" s="91"/>
      <c r="E2" s="91"/>
      <c r="F2" s="91"/>
      <c r="G2" s="91"/>
    </row>
    <row r="3" spans="1:7" s="74" customFormat="1" x14ac:dyDescent="0.25">
      <c r="A3" s="91">
        <v>1</v>
      </c>
      <c r="B3" s="92" t="s">
        <v>347</v>
      </c>
      <c r="C3" s="92">
        <v>22451.1</v>
      </c>
      <c r="D3" s="91"/>
      <c r="E3" s="91"/>
      <c r="F3" s="91"/>
      <c r="G3" s="91"/>
    </row>
    <row r="4" spans="1:7" s="74" customFormat="1" x14ac:dyDescent="0.25">
      <c r="A4" s="91">
        <v>2</v>
      </c>
      <c r="B4" s="92" t="s">
        <v>347</v>
      </c>
      <c r="C4" s="92">
        <v>22451.200000000001</v>
      </c>
      <c r="D4" s="91"/>
      <c r="E4" s="91"/>
      <c r="F4" s="91"/>
      <c r="G4" s="91"/>
    </row>
    <row r="5" spans="1:7" s="74" customFormat="1" x14ac:dyDescent="0.25">
      <c r="A5" s="93"/>
      <c r="B5" s="92" t="s">
        <v>72</v>
      </c>
      <c r="C5" s="92">
        <v>22452</v>
      </c>
      <c r="D5" s="93"/>
      <c r="E5" s="93"/>
      <c r="F5" s="93"/>
      <c r="G5" s="93"/>
    </row>
    <row r="6" spans="1:7" x14ac:dyDescent="0.25">
      <c r="A6" s="91" t="s">
        <v>100</v>
      </c>
      <c r="B6" s="92" t="s">
        <v>97</v>
      </c>
      <c r="C6" s="92">
        <v>2246</v>
      </c>
      <c r="D6" s="92"/>
      <c r="E6" s="92"/>
      <c r="F6" s="92"/>
      <c r="G6" s="69"/>
    </row>
    <row r="7" spans="1:7" x14ac:dyDescent="0.25">
      <c r="A7" s="91">
        <v>1</v>
      </c>
      <c r="B7" s="92" t="s">
        <v>351</v>
      </c>
      <c r="C7" s="92">
        <v>2246.1</v>
      </c>
      <c r="D7" s="94">
        <v>543179</v>
      </c>
      <c r="E7" s="94">
        <v>25750</v>
      </c>
      <c r="F7" s="94">
        <v>13986859250</v>
      </c>
      <c r="G7" s="95">
        <f>F7/$F$36</f>
        <v>0.25086087277093705</v>
      </c>
    </row>
    <row r="8" spans="1:7" x14ac:dyDescent="0.25">
      <c r="A8" s="91">
        <v>2</v>
      </c>
      <c r="B8" s="92" t="s">
        <v>352</v>
      </c>
      <c r="C8" s="92">
        <v>2246.1999999999998</v>
      </c>
      <c r="D8" s="94">
        <v>260000</v>
      </c>
      <c r="E8" s="94">
        <v>91500</v>
      </c>
      <c r="F8" s="94">
        <v>23790000000</v>
      </c>
      <c r="G8" s="95">
        <f>F8/$F$36</f>
        <v>0.42668479438803192</v>
      </c>
    </row>
    <row r="9" spans="1:7" x14ac:dyDescent="0.25">
      <c r="A9" s="91"/>
      <c r="B9" s="92" t="s">
        <v>72</v>
      </c>
      <c r="C9" s="92">
        <v>2247</v>
      </c>
      <c r="D9" s="96">
        <f>SUM(D7:D8)</f>
        <v>803179</v>
      </c>
      <c r="E9" s="96"/>
      <c r="F9" s="96">
        <f>SUM(F7:F8)</f>
        <v>37776859250</v>
      </c>
      <c r="G9" s="95">
        <f>F9/$F$36</f>
        <v>0.67754566715896902</v>
      </c>
    </row>
    <row r="10" spans="1:7" x14ac:dyDescent="0.25">
      <c r="A10" s="91" t="s">
        <v>98</v>
      </c>
      <c r="B10" s="92" t="s">
        <v>280</v>
      </c>
      <c r="C10" s="92">
        <v>2248</v>
      </c>
      <c r="D10" s="68"/>
      <c r="E10" s="68"/>
      <c r="F10" s="68"/>
      <c r="G10" s="95"/>
    </row>
    <row r="11" spans="1:7" x14ac:dyDescent="0.25">
      <c r="A11" s="91" t="s">
        <v>329</v>
      </c>
      <c r="B11" s="92" t="s">
        <v>347</v>
      </c>
      <c r="C11" s="92">
        <v>2248.1</v>
      </c>
      <c r="D11" s="68"/>
      <c r="E11" s="68"/>
      <c r="F11" s="68"/>
      <c r="G11" s="95"/>
    </row>
    <row r="12" spans="1:7" x14ac:dyDescent="0.25">
      <c r="A12" s="91" t="s">
        <v>330</v>
      </c>
      <c r="B12" s="92" t="s">
        <v>347</v>
      </c>
      <c r="C12" s="92">
        <v>2248.1999999999998</v>
      </c>
      <c r="D12" s="68"/>
      <c r="E12" s="68"/>
      <c r="F12" s="68"/>
      <c r="G12" s="95"/>
    </row>
    <row r="13" spans="1:7" x14ac:dyDescent="0.25">
      <c r="A13" s="91"/>
      <c r="B13" s="92" t="s">
        <v>72</v>
      </c>
      <c r="C13" s="92">
        <v>2249</v>
      </c>
      <c r="D13" s="68"/>
      <c r="E13" s="68"/>
      <c r="F13" s="68"/>
      <c r="G13" s="95"/>
    </row>
    <row r="14" spans="1:7" x14ac:dyDescent="0.25">
      <c r="A14" s="91"/>
      <c r="B14" s="92" t="s">
        <v>331</v>
      </c>
      <c r="C14" s="92">
        <v>2250</v>
      </c>
      <c r="D14" s="68"/>
      <c r="E14" s="68"/>
      <c r="F14" s="68"/>
      <c r="G14" s="95"/>
    </row>
    <row r="15" spans="1:7" x14ac:dyDescent="0.25">
      <c r="A15" s="91" t="s">
        <v>332</v>
      </c>
      <c r="B15" s="92" t="s">
        <v>333</v>
      </c>
      <c r="C15" s="92">
        <v>2251</v>
      </c>
      <c r="D15" s="68"/>
      <c r="E15" s="68"/>
      <c r="F15" s="68"/>
      <c r="G15" s="95"/>
    </row>
    <row r="16" spans="1:7" x14ac:dyDescent="0.25">
      <c r="A16" s="91" t="s">
        <v>329</v>
      </c>
      <c r="B16" s="102" t="s">
        <v>355</v>
      </c>
      <c r="C16" s="92">
        <v>2251.1</v>
      </c>
      <c r="D16" s="68">
        <v>22000</v>
      </c>
      <c r="E16" s="76">
        <v>100000.91</v>
      </c>
      <c r="F16" s="68">
        <v>2200020020</v>
      </c>
      <c r="G16" s="95">
        <f>F16/$F$36</f>
        <v>3.9458389654613443E-2</v>
      </c>
    </row>
    <row r="17" spans="1:7" x14ac:dyDescent="0.25">
      <c r="A17" s="91">
        <v>2</v>
      </c>
      <c r="B17" s="102" t="s">
        <v>348</v>
      </c>
      <c r="C17" s="92">
        <v>2251.1999999999998</v>
      </c>
      <c r="D17" s="68">
        <v>22000</v>
      </c>
      <c r="E17" s="76">
        <v>100671.63</v>
      </c>
      <c r="F17" s="68">
        <v>2214775860</v>
      </c>
      <c r="G17" s="95">
        <f>F17/$F$36</f>
        <v>3.9723042557363454E-2</v>
      </c>
    </row>
    <row r="18" spans="1:7" x14ac:dyDescent="0.25">
      <c r="A18" s="91">
        <v>3</v>
      </c>
      <c r="B18" s="102" t="s">
        <v>349</v>
      </c>
      <c r="C18" s="92">
        <v>2251.3000000000002</v>
      </c>
      <c r="D18" s="68">
        <v>22000</v>
      </c>
      <c r="E18" s="76">
        <v>101406.67</v>
      </c>
      <c r="F18" s="68">
        <v>2230946740</v>
      </c>
      <c r="G18" s="95">
        <f>F18/$F$36</f>
        <v>4.0013074865386723E-2</v>
      </c>
    </row>
    <row r="19" spans="1:7" x14ac:dyDescent="0.25">
      <c r="A19" s="91">
        <v>4</v>
      </c>
      <c r="B19" s="102" t="s">
        <v>350</v>
      </c>
      <c r="C19" s="92">
        <v>2251.4</v>
      </c>
      <c r="D19" s="68">
        <v>22000</v>
      </c>
      <c r="E19" s="76">
        <v>100013.4</v>
      </c>
      <c r="F19" s="68">
        <v>2200294800</v>
      </c>
      <c r="G19" s="95">
        <f>F19/$F$36</f>
        <v>3.9463317962633707E-2</v>
      </c>
    </row>
    <row r="20" spans="1:7" x14ac:dyDescent="0.25">
      <c r="A20" s="91" t="s">
        <v>344</v>
      </c>
      <c r="B20" s="102" t="s">
        <v>356</v>
      </c>
      <c r="C20" s="92">
        <v>2251.5</v>
      </c>
      <c r="D20" s="68">
        <v>22000</v>
      </c>
      <c r="E20" s="76">
        <v>101260.25</v>
      </c>
      <c r="F20" s="68">
        <v>2227725500</v>
      </c>
      <c r="G20" s="95">
        <f t="shared" ref="G20" si="0">F20/$F$36</f>
        <v>3.9955300417001918E-2</v>
      </c>
    </row>
    <row r="21" spans="1:7" x14ac:dyDescent="0.25">
      <c r="A21" s="91"/>
      <c r="B21" s="92" t="s">
        <v>72</v>
      </c>
      <c r="C21" s="92">
        <v>2252</v>
      </c>
      <c r="D21" s="84">
        <f>SUM(D16:D20)</f>
        <v>110000</v>
      </c>
      <c r="E21" s="84"/>
      <c r="F21" s="84">
        <f>SUM(F16:F20)</f>
        <v>11073762920</v>
      </c>
      <c r="G21" s="114">
        <f>F21/$F$36</f>
        <v>0.19861312545699925</v>
      </c>
    </row>
    <row r="22" spans="1:7" x14ac:dyDescent="0.25">
      <c r="A22" s="91" t="s">
        <v>101</v>
      </c>
      <c r="B22" s="92" t="s">
        <v>281</v>
      </c>
      <c r="C22" s="92">
        <v>2253</v>
      </c>
      <c r="D22" s="68"/>
      <c r="E22" s="68"/>
      <c r="F22" s="68"/>
      <c r="G22" s="95"/>
    </row>
    <row r="23" spans="1:7" x14ac:dyDescent="0.25">
      <c r="A23" s="91" t="s">
        <v>329</v>
      </c>
      <c r="B23" s="92" t="s">
        <v>347</v>
      </c>
      <c r="C23" s="92">
        <v>2253.1</v>
      </c>
      <c r="D23" s="68"/>
      <c r="E23" s="68"/>
      <c r="F23" s="68"/>
      <c r="G23" s="95"/>
    </row>
    <row r="24" spans="1:7" x14ac:dyDescent="0.25">
      <c r="A24" s="91"/>
      <c r="B24" s="92" t="s">
        <v>72</v>
      </c>
      <c r="C24" s="92">
        <v>2254</v>
      </c>
      <c r="D24" s="68"/>
      <c r="E24" s="68"/>
      <c r="F24" s="68"/>
      <c r="G24" s="95"/>
    </row>
    <row r="25" spans="1:7" x14ac:dyDescent="0.25">
      <c r="A25" s="91"/>
      <c r="B25" s="92" t="s">
        <v>334</v>
      </c>
      <c r="C25" s="92">
        <v>2255</v>
      </c>
      <c r="D25" s="84">
        <f>D21+D9</f>
        <v>913179</v>
      </c>
      <c r="E25" s="68"/>
      <c r="F25" s="84">
        <f>F21+F9</f>
        <v>48850622170</v>
      </c>
      <c r="G25" s="114">
        <f>F25/$F$36</f>
        <v>0.87615879261596818</v>
      </c>
    </row>
    <row r="26" spans="1:7" x14ac:dyDescent="0.25">
      <c r="A26" s="91" t="s">
        <v>335</v>
      </c>
      <c r="B26" s="92" t="s">
        <v>336</v>
      </c>
      <c r="C26" s="92">
        <v>2256</v>
      </c>
      <c r="D26" s="68"/>
      <c r="E26" s="68"/>
      <c r="F26" s="68"/>
      <c r="G26" s="95"/>
    </row>
    <row r="27" spans="1:7" x14ac:dyDescent="0.25">
      <c r="A27" s="91">
        <v>1</v>
      </c>
      <c r="B27" s="92" t="s">
        <v>337</v>
      </c>
      <c r="C27" s="92">
        <v>2256.1</v>
      </c>
      <c r="D27" s="68"/>
      <c r="E27" s="68"/>
      <c r="F27" s="68">
        <v>250611226</v>
      </c>
      <c r="G27" s="95">
        <f>F27/$F$36</f>
        <v>4.4948297367441194E-3</v>
      </c>
    </row>
    <row r="28" spans="1:7" x14ac:dyDescent="0.25">
      <c r="A28" s="91">
        <v>2</v>
      </c>
      <c r="B28" s="92" t="s">
        <v>282</v>
      </c>
      <c r="C28" s="92">
        <v>2256.1999999999998</v>
      </c>
      <c r="D28" s="68"/>
      <c r="E28" s="68"/>
      <c r="F28" s="68">
        <v>572054</v>
      </c>
      <c r="G28" s="95">
        <f>F28/$F$36</f>
        <v>1.0260056467795343E-5</v>
      </c>
    </row>
    <row r="29" spans="1:7" x14ac:dyDescent="0.25">
      <c r="A29" s="91">
        <v>3</v>
      </c>
      <c r="B29" s="92" t="s">
        <v>283</v>
      </c>
      <c r="C29" s="92">
        <v>2256.3000000000002</v>
      </c>
      <c r="D29" s="68"/>
      <c r="E29" s="68"/>
      <c r="F29" s="68">
        <v>3770500</v>
      </c>
      <c r="G29" s="95">
        <f>F29/$F$36</f>
        <v>6.762568378478665E-5</v>
      </c>
    </row>
    <row r="30" spans="1:7" x14ac:dyDescent="0.25">
      <c r="A30" s="91"/>
      <c r="B30" s="92" t="s">
        <v>72</v>
      </c>
      <c r="C30" s="92">
        <v>2257</v>
      </c>
      <c r="D30" s="68"/>
      <c r="E30" s="68"/>
      <c r="F30" s="109">
        <f>SUM(F27:F29)</f>
        <v>254953780</v>
      </c>
      <c r="G30" s="95">
        <f>F30/$F$36</f>
        <v>4.5727154769967015E-3</v>
      </c>
    </row>
    <row r="31" spans="1:7" x14ac:dyDescent="0.25">
      <c r="A31" s="91" t="s">
        <v>338</v>
      </c>
      <c r="B31" s="92" t="s">
        <v>291</v>
      </c>
      <c r="C31" s="92">
        <v>2258</v>
      </c>
      <c r="D31" s="68"/>
      <c r="E31" s="68"/>
      <c r="F31" s="68"/>
      <c r="G31" s="95"/>
    </row>
    <row r="32" spans="1:7" x14ac:dyDescent="0.25">
      <c r="A32" s="91">
        <v>1</v>
      </c>
      <c r="B32" s="92" t="s">
        <v>284</v>
      </c>
      <c r="C32" s="92">
        <v>2259</v>
      </c>
      <c r="D32" s="68"/>
      <c r="E32" s="68"/>
      <c r="F32" s="68">
        <v>3749867677</v>
      </c>
      <c r="G32" s="95">
        <f>F32/$F$36</f>
        <v>6.7255633406602428E-2</v>
      </c>
    </row>
    <row r="33" spans="1:7" x14ac:dyDescent="0.25">
      <c r="A33" s="91">
        <v>2</v>
      </c>
      <c r="B33" s="92" t="s">
        <v>285</v>
      </c>
      <c r="C33" s="92">
        <v>2260</v>
      </c>
      <c r="D33" s="68"/>
      <c r="E33" s="68"/>
      <c r="F33" s="68">
        <v>2900000000</v>
      </c>
      <c r="G33" s="95">
        <f>F33/$F$36</f>
        <v>5.2012858500432642E-2</v>
      </c>
    </row>
    <row r="34" spans="1:7" x14ac:dyDescent="0.25">
      <c r="A34" s="91">
        <v>3</v>
      </c>
      <c r="B34" s="92" t="s">
        <v>339</v>
      </c>
      <c r="C34" s="92">
        <v>2261</v>
      </c>
      <c r="D34" s="68"/>
      <c r="E34" s="68"/>
      <c r="F34" s="68"/>
      <c r="G34" s="95"/>
    </row>
    <row r="35" spans="1:7" x14ac:dyDescent="0.25">
      <c r="A35" s="91"/>
      <c r="B35" s="92" t="s">
        <v>72</v>
      </c>
      <c r="C35" s="92">
        <v>2262</v>
      </c>
      <c r="D35" s="68"/>
      <c r="E35" s="68"/>
      <c r="F35" s="84">
        <f>F32+F33+F34</f>
        <v>6649867677</v>
      </c>
      <c r="G35" s="95">
        <f>F35/$F$36</f>
        <v>0.11926849190703508</v>
      </c>
    </row>
    <row r="36" spans="1:7" x14ac:dyDescent="0.25">
      <c r="A36" s="91" t="s">
        <v>324</v>
      </c>
      <c r="B36" s="92" t="s">
        <v>340</v>
      </c>
      <c r="C36" s="92">
        <v>2263</v>
      </c>
      <c r="D36" s="68"/>
      <c r="E36" s="68"/>
      <c r="F36" s="84">
        <f>F35+F25+F30</f>
        <v>55755443627</v>
      </c>
      <c r="G36" s="95">
        <f>F36/$F$36</f>
        <v>1</v>
      </c>
    </row>
    <row r="37" spans="1:7" x14ac:dyDescent="0.25">
      <c r="A37" s="82"/>
      <c r="B37" s="63"/>
      <c r="C37" s="63"/>
      <c r="D37" s="63"/>
      <c r="E37" s="63"/>
      <c r="F37" s="63"/>
      <c r="G37" s="97"/>
    </row>
    <row r="38" spans="1:7" x14ac:dyDescent="0.25">
      <c r="B38" s="98"/>
      <c r="F38" s="70"/>
      <c r="G38" s="99"/>
    </row>
    <row r="39" spans="1:7" x14ac:dyDescent="0.25">
      <c r="D39" s="70"/>
      <c r="E39" s="70"/>
      <c r="F39" s="70"/>
      <c r="G39" s="99"/>
    </row>
    <row r="40" spans="1:7" x14ac:dyDescent="0.25">
      <c r="D40" s="70"/>
      <c r="E40" s="70"/>
      <c r="F40" s="70"/>
      <c r="G40" s="99"/>
    </row>
    <row r="41" spans="1:7" x14ac:dyDescent="0.25">
      <c r="D41" s="70"/>
      <c r="E41" s="70"/>
      <c r="F41" s="70"/>
      <c r="G41" s="99"/>
    </row>
    <row r="42" spans="1:7" x14ac:dyDescent="0.25">
      <c r="D42" s="70"/>
      <c r="E42" s="70"/>
      <c r="F42" s="70"/>
      <c r="G42" s="99"/>
    </row>
    <row r="43" spans="1:7" x14ac:dyDescent="0.25">
      <c r="D43" s="70"/>
      <c r="E43" s="70"/>
      <c r="F43" s="70"/>
      <c r="G43" s="99"/>
    </row>
    <row r="44" spans="1:7" x14ac:dyDescent="0.25">
      <c r="D44" s="70"/>
      <c r="E44" s="70"/>
      <c r="F44" s="70"/>
      <c r="G44" s="99"/>
    </row>
    <row r="45" spans="1:7" x14ac:dyDescent="0.25">
      <c r="D45" s="70"/>
      <c r="E45" s="70"/>
      <c r="F45" s="70"/>
      <c r="G45" s="99"/>
    </row>
    <row r="46" spans="1:7" x14ac:dyDescent="0.25">
      <c r="D46" s="70"/>
      <c r="E46" s="70"/>
      <c r="F46" s="70"/>
      <c r="G46" s="99"/>
    </row>
    <row r="47" spans="1:7" x14ac:dyDescent="0.25">
      <c r="D47" s="70"/>
      <c r="E47" s="70"/>
      <c r="F47" s="70"/>
      <c r="G47" s="99"/>
    </row>
    <row r="48" spans="1:7" x14ac:dyDescent="0.25">
      <c r="D48" s="70"/>
      <c r="E48" s="70"/>
      <c r="F48" s="70"/>
      <c r="G48" s="99"/>
    </row>
    <row r="49" spans="4:7" x14ac:dyDescent="0.25">
      <c r="D49" s="70"/>
      <c r="E49" s="70"/>
      <c r="F49" s="70"/>
      <c r="G49" s="99"/>
    </row>
    <row r="50" spans="4:7" x14ac:dyDescent="0.25">
      <c r="D50" s="70"/>
      <c r="E50" s="70"/>
      <c r="F50" s="70"/>
      <c r="G50" s="99"/>
    </row>
    <row r="51" spans="4:7" x14ac:dyDescent="0.25">
      <c r="D51" s="70"/>
      <c r="E51" s="70"/>
      <c r="F51" s="70"/>
      <c r="G51" s="99"/>
    </row>
    <row r="52" spans="4:7" x14ac:dyDescent="0.25">
      <c r="D52" s="70"/>
      <c r="E52" s="70"/>
      <c r="F52" s="70"/>
      <c r="G52" s="99"/>
    </row>
    <row r="53" spans="4:7" x14ac:dyDescent="0.25">
      <c r="D53" s="70"/>
      <c r="E53" s="70"/>
      <c r="F53" s="70"/>
      <c r="G53" s="99"/>
    </row>
    <row r="54" spans="4:7" x14ac:dyDescent="0.25">
      <c r="D54" s="70"/>
      <c r="E54" s="70"/>
      <c r="F54" s="70"/>
      <c r="G54" s="99"/>
    </row>
    <row r="55" spans="4:7" x14ac:dyDescent="0.25">
      <c r="D55" s="70"/>
      <c r="E55" s="70"/>
      <c r="F55" s="70"/>
      <c r="G55" s="99"/>
    </row>
    <row r="56" spans="4:7" x14ac:dyDescent="0.25">
      <c r="D56" s="70"/>
      <c r="E56" s="70"/>
      <c r="F56" s="70"/>
      <c r="G56" s="99"/>
    </row>
    <row r="57" spans="4:7" x14ac:dyDescent="0.25">
      <c r="D57" s="70"/>
      <c r="E57" s="70"/>
      <c r="F57" s="70"/>
      <c r="G57" s="99"/>
    </row>
    <row r="58" spans="4:7" x14ac:dyDescent="0.25">
      <c r="D58" s="70"/>
      <c r="E58" s="70"/>
      <c r="F58" s="70"/>
      <c r="G58" s="99"/>
    </row>
    <row r="59" spans="4:7" x14ac:dyDescent="0.25">
      <c r="D59" s="70"/>
      <c r="E59" s="70"/>
      <c r="F59" s="70"/>
      <c r="G59" s="99"/>
    </row>
    <row r="60" spans="4:7" x14ac:dyDescent="0.25">
      <c r="D60" s="70"/>
      <c r="E60" s="70"/>
      <c r="F60" s="70"/>
      <c r="G60" s="99"/>
    </row>
    <row r="61" spans="4:7" x14ac:dyDescent="0.25">
      <c r="D61" s="70"/>
      <c r="E61" s="70"/>
      <c r="F61" s="70"/>
      <c r="G61" s="99"/>
    </row>
    <row r="62" spans="4:7" x14ac:dyDescent="0.25">
      <c r="D62" s="70"/>
      <c r="E62" s="70"/>
      <c r="F62" s="70"/>
      <c r="G62" s="99"/>
    </row>
    <row r="63" spans="4:7" x14ac:dyDescent="0.25">
      <c r="D63" s="70"/>
      <c r="E63" s="70"/>
      <c r="F63" s="70"/>
      <c r="G63" s="99"/>
    </row>
    <row r="64" spans="4:7" x14ac:dyDescent="0.25">
      <c r="D64" s="70"/>
      <c r="E64" s="70"/>
      <c r="F64" s="70"/>
      <c r="G64" s="99"/>
    </row>
    <row r="65" spans="1:7" x14ac:dyDescent="0.25">
      <c r="D65" s="70"/>
      <c r="E65" s="70"/>
      <c r="F65" s="70"/>
      <c r="G65" s="99"/>
    </row>
    <row r="66" spans="1:7" x14ac:dyDescent="0.25">
      <c r="D66" s="70"/>
      <c r="E66" s="70"/>
      <c r="F66" s="70"/>
      <c r="G66" s="99"/>
    </row>
    <row r="67" spans="1:7" x14ac:dyDescent="0.25">
      <c r="D67" s="70"/>
      <c r="E67" s="70"/>
      <c r="F67" s="70"/>
      <c r="G67" s="99"/>
    </row>
    <row r="68" spans="1:7" x14ac:dyDescent="0.25">
      <c r="D68" s="70"/>
      <c r="E68" s="70"/>
      <c r="F68" s="70"/>
      <c r="G68" s="99"/>
    </row>
    <row r="69" spans="1:7" x14ac:dyDescent="0.25">
      <c r="D69" s="70"/>
      <c r="E69" s="70"/>
      <c r="F69" s="70"/>
      <c r="G69" s="99"/>
    </row>
    <row r="70" spans="1:7" x14ac:dyDescent="0.25">
      <c r="D70" s="70"/>
      <c r="E70" s="70"/>
      <c r="F70" s="70"/>
      <c r="G70" s="99"/>
    </row>
    <row r="71" spans="1:7" x14ac:dyDescent="0.25">
      <c r="D71" s="70"/>
      <c r="E71" s="70"/>
      <c r="F71" s="70"/>
      <c r="G71" s="99"/>
    </row>
    <row r="72" spans="1:7" x14ac:dyDescent="0.25">
      <c r="D72" s="70"/>
      <c r="E72" s="70"/>
      <c r="F72" s="70"/>
      <c r="G72" s="99"/>
    </row>
    <row r="73" spans="1:7" x14ac:dyDescent="0.25">
      <c r="D73" s="70"/>
      <c r="E73" s="70"/>
      <c r="F73" s="70"/>
      <c r="G73" s="99"/>
    </row>
    <row r="74" spans="1:7" x14ac:dyDescent="0.25">
      <c r="D74" s="70"/>
      <c r="E74" s="70"/>
      <c r="F74" s="70"/>
      <c r="G74" s="99"/>
    </row>
    <row r="75" spans="1:7" x14ac:dyDescent="0.25">
      <c r="D75" s="70"/>
      <c r="E75" s="70"/>
      <c r="F75" s="99"/>
      <c r="G75" s="99"/>
    </row>
    <row r="76" spans="1:7" x14ac:dyDescent="0.25">
      <c r="A76" s="100"/>
      <c r="B76" s="98"/>
      <c r="E76" s="70"/>
      <c r="F76" s="70"/>
      <c r="G76" s="101"/>
    </row>
    <row r="77" spans="1:7" x14ac:dyDescent="0.25">
      <c r="A77" s="100"/>
      <c r="B77" s="3"/>
      <c r="D77" s="70"/>
      <c r="E77" s="70"/>
      <c r="F77" s="70"/>
      <c r="G77" s="101"/>
    </row>
    <row r="78" spans="1:7" x14ac:dyDescent="0.25">
      <c r="A78" s="100"/>
      <c r="B78" s="3"/>
      <c r="D78" s="70"/>
      <c r="E78" s="70"/>
      <c r="F78" s="70"/>
      <c r="G78" s="101"/>
    </row>
    <row r="79" spans="1:7" x14ac:dyDescent="0.25">
      <c r="A79" s="100"/>
      <c r="B79" s="3"/>
      <c r="D79" s="70"/>
      <c r="E79" s="70"/>
      <c r="F79" s="70"/>
      <c r="G79" s="101"/>
    </row>
    <row r="80" spans="1:7" x14ac:dyDescent="0.25">
      <c r="A80" s="100"/>
      <c r="B80" s="3"/>
      <c r="D80" s="70"/>
      <c r="E80" s="70"/>
      <c r="F80" s="70"/>
      <c r="G80" s="101"/>
    </row>
    <row r="81" spans="1:7" x14ac:dyDescent="0.25">
      <c r="A81" s="100"/>
      <c r="B81" s="3"/>
      <c r="D81" s="70"/>
      <c r="E81" s="70"/>
      <c r="F81" s="70"/>
      <c r="G81" s="101"/>
    </row>
    <row r="82" spans="1:7" x14ac:dyDescent="0.25">
      <c r="A82" s="100"/>
      <c r="B82" s="3"/>
      <c r="D82" s="70"/>
      <c r="E82" s="70"/>
      <c r="F82" s="70"/>
      <c r="G82" s="101"/>
    </row>
    <row r="83" spans="1:7" x14ac:dyDescent="0.25">
      <c r="A83" s="100"/>
      <c r="B83" s="3"/>
      <c r="D83" s="70"/>
      <c r="E83" s="70"/>
      <c r="F83" s="70"/>
      <c r="G83" s="101"/>
    </row>
    <row r="84" spans="1:7" x14ac:dyDescent="0.25">
      <c r="A84" s="100"/>
      <c r="B84" s="3"/>
      <c r="D84" s="70"/>
      <c r="E84" s="70"/>
      <c r="F84" s="70"/>
      <c r="G84" s="101"/>
    </row>
    <row r="85" spans="1:7" x14ac:dyDescent="0.25">
      <c r="A85" s="100"/>
      <c r="B85" s="3"/>
      <c r="D85" s="70"/>
      <c r="E85" s="70"/>
      <c r="F85" s="70"/>
      <c r="G85" s="101"/>
    </row>
    <row r="86" spans="1:7" x14ac:dyDescent="0.25">
      <c r="A86" s="100"/>
      <c r="B86" s="3"/>
      <c r="D86" s="70"/>
      <c r="E86" s="70"/>
      <c r="F86" s="70"/>
      <c r="G86" s="101"/>
    </row>
    <row r="87" spans="1:7" x14ac:dyDescent="0.25">
      <c r="A87" s="100"/>
      <c r="B87" s="3"/>
      <c r="D87" s="70"/>
      <c r="E87" s="70"/>
      <c r="F87" s="70"/>
      <c r="G87" s="101"/>
    </row>
    <row r="88" spans="1:7" x14ac:dyDescent="0.25">
      <c r="A88" s="100"/>
      <c r="B88" s="3"/>
      <c r="D88" s="70"/>
      <c r="E88" s="70"/>
      <c r="F88" s="70"/>
      <c r="G88" s="101"/>
    </row>
    <row r="89" spans="1:7" x14ac:dyDescent="0.25">
      <c r="A89" s="100"/>
      <c r="B89" s="3"/>
      <c r="D89" s="70"/>
      <c r="E89" s="70"/>
      <c r="F89" s="70"/>
      <c r="G89" s="101"/>
    </row>
    <row r="90" spans="1:7" x14ac:dyDescent="0.25">
      <c r="A90" s="100"/>
      <c r="B90" s="3"/>
      <c r="D90" s="70"/>
      <c r="E90" s="70"/>
      <c r="F90" s="101"/>
      <c r="G90" s="101"/>
    </row>
    <row r="91" spans="1:7" x14ac:dyDescent="0.25">
      <c r="A91" s="100"/>
      <c r="B91" s="3"/>
      <c r="E91" s="70"/>
      <c r="F91" s="70"/>
      <c r="G91" s="101"/>
    </row>
    <row r="92" spans="1:7" x14ac:dyDescent="0.25">
      <c r="A92" s="100"/>
      <c r="B92" s="3"/>
      <c r="D92" s="70"/>
      <c r="E92" s="70"/>
      <c r="F92" s="70"/>
      <c r="G92" s="101"/>
    </row>
    <row r="93" spans="1:7" x14ac:dyDescent="0.25">
      <c r="A93" s="100"/>
      <c r="B93" s="3"/>
      <c r="D93" s="70"/>
      <c r="E93" s="70"/>
      <c r="F93" s="101"/>
      <c r="G93" s="101"/>
    </row>
    <row r="94" spans="1:7" x14ac:dyDescent="0.25">
      <c r="F94" s="70"/>
      <c r="G94" s="101"/>
    </row>
    <row r="95" spans="1:7" x14ac:dyDescent="0.25">
      <c r="F95" s="70"/>
      <c r="G95" s="101"/>
    </row>
    <row r="96" spans="1:7" x14ac:dyDescent="0.25">
      <c r="F96" s="70"/>
      <c r="G96" s="101"/>
    </row>
    <row r="97" spans="6:7" x14ac:dyDescent="0.25">
      <c r="F97" s="70"/>
      <c r="G97" s="101"/>
    </row>
    <row r="98" spans="6:7" x14ac:dyDescent="0.25">
      <c r="F98" s="70"/>
      <c r="G98" s="101"/>
    </row>
    <row r="99" spans="6:7" x14ac:dyDescent="0.25">
      <c r="F99" s="101"/>
      <c r="G99" s="101"/>
    </row>
    <row r="100" spans="6:7" x14ac:dyDescent="0.25">
      <c r="F100" s="70"/>
      <c r="G100" s="101"/>
    </row>
    <row r="101" spans="6:7" x14ac:dyDescent="0.25">
      <c r="F101" s="70"/>
      <c r="G101" s="101"/>
    </row>
    <row r="102" spans="6:7" x14ac:dyDescent="0.25">
      <c r="F102" s="101"/>
      <c r="G102" s="101"/>
    </row>
    <row r="103" spans="6:7" x14ac:dyDescent="0.25">
      <c r="F103" s="70"/>
      <c r="G103" s="101"/>
    </row>
  </sheetData>
  <conditionalFormatting sqref="F30">
    <cfRule type="expression" dxfId="1" priority="1">
      <formula>#REF!=1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activeCell="H35" sqref="H35"/>
    </sheetView>
  </sheetViews>
  <sheetFormatPr defaultRowHeight="15" x14ac:dyDescent="0.25"/>
  <cols>
    <col min="1" max="1" width="9.140625" style="5"/>
    <col min="2" max="2" width="34.42578125" customWidth="1"/>
    <col min="7" max="7" width="14.28515625" customWidth="1"/>
    <col min="8" max="8" width="19.85546875" customWidth="1"/>
    <col min="9" max="11" width="25.85546875" customWidth="1"/>
  </cols>
  <sheetData>
    <row r="1" spans="1:11" ht="15" customHeight="1" x14ac:dyDescent="0.25">
      <c r="A1" s="122" t="s">
        <v>71</v>
      </c>
      <c r="B1" s="120" t="s">
        <v>80</v>
      </c>
      <c r="C1" s="125" t="s">
        <v>91</v>
      </c>
      <c r="D1" s="120" t="s">
        <v>81</v>
      </c>
      <c r="E1" s="120" t="s">
        <v>82</v>
      </c>
      <c r="F1" s="120" t="s">
        <v>83</v>
      </c>
      <c r="G1" s="120" t="s">
        <v>84</v>
      </c>
      <c r="H1" s="123" t="s">
        <v>148</v>
      </c>
      <c r="I1" s="124"/>
      <c r="J1" s="123" t="s">
        <v>149</v>
      </c>
      <c r="K1" s="124"/>
    </row>
    <row r="2" spans="1:11" ht="28.5" customHeight="1" x14ac:dyDescent="0.25">
      <c r="A2" s="122"/>
      <c r="B2" s="121"/>
      <c r="C2" s="126"/>
      <c r="D2" s="121"/>
      <c r="E2" s="121"/>
      <c r="F2" s="121"/>
      <c r="G2" s="121"/>
      <c r="H2" s="25" t="s">
        <v>150</v>
      </c>
      <c r="I2" s="25" t="s">
        <v>151</v>
      </c>
      <c r="J2" s="25" t="s">
        <v>152</v>
      </c>
      <c r="K2" s="25" t="s">
        <v>151</v>
      </c>
    </row>
    <row r="3" spans="1:11" ht="21" x14ac:dyDescent="0.25">
      <c r="A3" s="26">
        <v>1</v>
      </c>
      <c r="B3" s="24" t="s">
        <v>202</v>
      </c>
      <c r="C3" s="24" t="s">
        <v>73</v>
      </c>
      <c r="D3" s="23"/>
      <c r="E3" s="23"/>
      <c r="F3" s="23"/>
      <c r="G3" s="23"/>
      <c r="H3" s="23"/>
      <c r="I3" s="23"/>
      <c r="J3" s="23"/>
      <c r="K3" s="23"/>
    </row>
    <row r="4" spans="1:11" ht="15.75" x14ac:dyDescent="0.25">
      <c r="A4" s="26" t="s">
        <v>96</v>
      </c>
      <c r="B4" s="24" t="s">
        <v>201</v>
      </c>
      <c r="C4" s="24" t="s">
        <v>74</v>
      </c>
      <c r="D4" s="23"/>
      <c r="E4" s="23"/>
      <c r="F4" s="23"/>
      <c r="G4" s="23"/>
      <c r="H4" s="23"/>
      <c r="I4" s="23"/>
      <c r="J4" s="23"/>
      <c r="K4" s="23"/>
    </row>
    <row r="5" spans="1:11" ht="15.75" x14ac:dyDescent="0.25">
      <c r="A5" s="26">
        <v>2</v>
      </c>
      <c r="B5" s="24" t="s">
        <v>200</v>
      </c>
      <c r="C5" s="24" t="s">
        <v>102</v>
      </c>
      <c r="D5" s="23"/>
      <c r="E5" s="23"/>
      <c r="F5" s="23"/>
      <c r="G5" s="23"/>
      <c r="H5" s="23"/>
      <c r="I5" s="23"/>
      <c r="J5" s="23"/>
      <c r="K5" s="23"/>
    </row>
    <row r="6" spans="1:11" ht="21" x14ac:dyDescent="0.25">
      <c r="A6" s="26" t="s">
        <v>100</v>
      </c>
      <c r="B6" s="24" t="s">
        <v>199</v>
      </c>
      <c r="C6" s="24" t="s">
        <v>75</v>
      </c>
      <c r="D6" s="23"/>
      <c r="E6" s="23"/>
      <c r="F6" s="23"/>
      <c r="G6" s="23"/>
      <c r="H6" s="23"/>
      <c r="I6" s="23"/>
      <c r="J6" s="23"/>
      <c r="K6" s="23"/>
    </row>
    <row r="7" spans="1:11" ht="21" x14ac:dyDescent="0.25">
      <c r="A7" s="27" t="s">
        <v>191</v>
      </c>
      <c r="B7" s="24" t="s">
        <v>198</v>
      </c>
      <c r="C7" s="24" t="s">
        <v>76</v>
      </c>
      <c r="D7" s="23"/>
      <c r="E7" s="23"/>
      <c r="F7" s="23"/>
      <c r="G7" s="23"/>
      <c r="H7" s="23"/>
      <c r="I7" s="23"/>
      <c r="J7" s="23"/>
      <c r="K7" s="23"/>
    </row>
    <row r="8" spans="1:11" ht="22.5" x14ac:dyDescent="0.25">
      <c r="A8" s="26">
        <v>3</v>
      </c>
      <c r="B8" s="24" t="s">
        <v>197</v>
      </c>
      <c r="C8" s="24" t="s">
        <v>103</v>
      </c>
      <c r="D8" s="23"/>
      <c r="E8" s="23"/>
      <c r="F8" s="23"/>
      <c r="G8" s="23"/>
      <c r="H8" s="23"/>
      <c r="I8" s="23"/>
      <c r="J8" s="23"/>
      <c r="K8" s="23"/>
    </row>
    <row r="9" spans="1:11" ht="15.75" x14ac:dyDescent="0.25">
      <c r="A9" s="26" t="s">
        <v>98</v>
      </c>
      <c r="B9" s="24" t="s">
        <v>196</v>
      </c>
      <c r="C9" s="24" t="s">
        <v>77</v>
      </c>
      <c r="D9" s="23"/>
      <c r="E9" s="23"/>
      <c r="F9" s="23"/>
      <c r="G9" s="23"/>
      <c r="H9" s="23"/>
      <c r="I9" s="23"/>
      <c r="J9" s="23"/>
      <c r="K9" s="23"/>
    </row>
    <row r="10" spans="1:11" ht="21" x14ac:dyDescent="0.25">
      <c r="A10" s="26">
        <v>4</v>
      </c>
      <c r="B10" s="24" t="s">
        <v>195</v>
      </c>
      <c r="C10" s="24" t="s">
        <v>104</v>
      </c>
      <c r="D10" s="23"/>
      <c r="E10" s="23"/>
      <c r="F10" s="23"/>
      <c r="G10" s="23"/>
      <c r="H10" s="23"/>
      <c r="I10" s="23"/>
      <c r="J10" s="23"/>
      <c r="K10" s="23"/>
    </row>
    <row r="11" spans="1:11" s="2" customFormat="1" ht="15.75" x14ac:dyDescent="0.25">
      <c r="A11" s="26" t="s">
        <v>122</v>
      </c>
      <c r="B11" s="24" t="s">
        <v>194</v>
      </c>
      <c r="C11" s="24" t="s">
        <v>78</v>
      </c>
      <c r="D11" s="23"/>
      <c r="E11" s="23"/>
      <c r="F11" s="23"/>
      <c r="G11" s="23"/>
      <c r="H11" s="23"/>
      <c r="I11" s="23"/>
      <c r="J11" s="23"/>
      <c r="K11" s="23"/>
    </row>
    <row r="12" spans="1:11" ht="21" x14ac:dyDescent="0.25">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topLeftCell="C1" workbookViewId="0">
      <selection activeCell="E3" sqref="E3:E26"/>
    </sheetView>
  </sheetViews>
  <sheetFormatPr defaultColWidth="9.140625" defaultRowHeight="15" x14ac:dyDescent="0.25"/>
  <cols>
    <col min="1" max="1" width="9.140625" style="4"/>
    <col min="2" max="2" width="54.42578125" style="35" customWidth="1"/>
    <col min="3" max="3" width="9.140625" style="35"/>
    <col min="4" max="4" width="18" style="44" bestFit="1" customWidth="1"/>
    <col min="5" max="5" width="19.5703125" style="42" customWidth="1"/>
    <col min="6" max="16384" width="9.140625" style="35"/>
  </cols>
  <sheetData>
    <row r="1" spans="1:5" ht="21" x14ac:dyDescent="0.25">
      <c r="A1" s="41" t="s">
        <v>71</v>
      </c>
      <c r="B1" s="39" t="s">
        <v>92</v>
      </c>
      <c r="C1" s="36" t="s">
        <v>91</v>
      </c>
      <c r="D1" s="48" t="s">
        <v>357</v>
      </c>
      <c r="E1" s="48" t="s">
        <v>354</v>
      </c>
    </row>
    <row r="2" spans="1:5" x14ac:dyDescent="0.25">
      <c r="A2" s="38" t="s">
        <v>247</v>
      </c>
      <c r="B2" s="40" t="s">
        <v>204</v>
      </c>
      <c r="C2" s="37" t="s">
        <v>48</v>
      </c>
      <c r="D2" s="43"/>
      <c r="E2" s="43"/>
    </row>
    <row r="3" spans="1:5" ht="21" x14ac:dyDescent="0.25">
      <c r="A3" s="38" t="s">
        <v>248</v>
      </c>
      <c r="B3" s="40" t="s">
        <v>203</v>
      </c>
      <c r="C3" s="37" t="s">
        <v>49</v>
      </c>
      <c r="D3" s="43">
        <v>1.5005652522959009E-2</v>
      </c>
      <c r="E3" s="43">
        <v>1.5005495764577634E-2</v>
      </c>
    </row>
    <row r="4" spans="1:5" ht="21" x14ac:dyDescent="0.25">
      <c r="A4" s="38" t="s">
        <v>249</v>
      </c>
      <c r="B4" s="40" t="s">
        <v>205</v>
      </c>
      <c r="C4" s="37" t="s">
        <v>50</v>
      </c>
      <c r="D4" s="43">
        <v>2.3331122203443439E-3</v>
      </c>
      <c r="E4" s="43">
        <v>2.3291032940095839E-3</v>
      </c>
    </row>
    <row r="5" spans="1:5" ht="31.5" x14ac:dyDescent="0.25">
      <c r="A5" s="38" t="s">
        <v>262</v>
      </c>
      <c r="B5" s="40" t="s">
        <v>206</v>
      </c>
      <c r="C5" s="37" t="s">
        <v>145</v>
      </c>
      <c r="D5" s="43">
        <v>3.6038638988067991E-3</v>
      </c>
      <c r="E5" s="43">
        <v>3.5960501815381039E-3</v>
      </c>
    </row>
    <row r="6" spans="1:5" ht="21" x14ac:dyDescent="0.25">
      <c r="A6" s="38" t="s">
        <v>250</v>
      </c>
      <c r="B6" s="40" t="s">
        <v>207</v>
      </c>
      <c r="C6" s="37" t="s">
        <v>51</v>
      </c>
      <c r="D6" s="43">
        <v>1.5754594631865399E-3</v>
      </c>
      <c r="E6" s="43">
        <v>1.6244452741032544E-3</v>
      </c>
    </row>
    <row r="7" spans="1:5" ht="21" x14ac:dyDescent="0.25">
      <c r="A7" s="38" t="s">
        <v>251</v>
      </c>
      <c r="B7" s="40" t="s">
        <v>208</v>
      </c>
      <c r="C7" s="37" t="s">
        <v>146</v>
      </c>
      <c r="D7" s="43">
        <v>0</v>
      </c>
      <c r="E7" s="43">
        <v>0</v>
      </c>
    </row>
    <row r="8" spans="1:5" ht="21" x14ac:dyDescent="0.25">
      <c r="A8" s="38" t="s">
        <v>252</v>
      </c>
      <c r="B8" s="40" t="s">
        <v>209</v>
      </c>
      <c r="C8" s="37" t="s">
        <v>147</v>
      </c>
      <c r="D8" s="43">
        <v>0</v>
      </c>
      <c r="E8" s="43">
        <v>0</v>
      </c>
    </row>
    <row r="9" spans="1:5" ht="21" x14ac:dyDescent="0.25">
      <c r="A9" s="38" t="s">
        <v>253</v>
      </c>
      <c r="B9" s="40" t="s">
        <v>210</v>
      </c>
      <c r="C9" s="37" t="s">
        <v>52</v>
      </c>
      <c r="D9" s="43">
        <v>0</v>
      </c>
      <c r="E9" s="43">
        <v>0</v>
      </c>
    </row>
    <row r="10" spans="1:5" x14ac:dyDescent="0.25">
      <c r="A10" s="38" t="s">
        <v>254</v>
      </c>
      <c r="B10" s="40" t="s">
        <v>211</v>
      </c>
      <c r="C10" s="37" t="s">
        <v>53</v>
      </c>
      <c r="D10" s="43">
        <v>2.3250939726350887E-2</v>
      </c>
      <c r="E10" s="43">
        <v>2.2842072613203864E-2</v>
      </c>
    </row>
    <row r="11" spans="1:5" ht="21" x14ac:dyDescent="0.25">
      <c r="A11" s="38" t="s">
        <v>255</v>
      </c>
      <c r="B11" s="40" t="s">
        <v>267</v>
      </c>
      <c r="C11" s="37" t="s">
        <v>54</v>
      </c>
      <c r="D11" s="43">
        <v>0.17405732965400544</v>
      </c>
      <c r="E11" s="43">
        <v>0.44414213399286101</v>
      </c>
    </row>
    <row r="12" spans="1:5" x14ac:dyDescent="0.25">
      <c r="A12" s="38" t="s">
        <v>256</v>
      </c>
      <c r="B12" s="40" t="s">
        <v>268</v>
      </c>
      <c r="C12" s="37" t="s">
        <v>55</v>
      </c>
      <c r="D12" s="47"/>
      <c r="E12" s="47"/>
    </row>
    <row r="13" spans="1:5" x14ac:dyDescent="0.25">
      <c r="A13" s="38" t="s">
        <v>257</v>
      </c>
      <c r="B13" s="40" t="s">
        <v>212</v>
      </c>
      <c r="C13" s="37" t="s">
        <v>56</v>
      </c>
      <c r="D13" s="47"/>
      <c r="E13" s="47"/>
    </row>
    <row r="14" spans="1:5" x14ac:dyDescent="0.25">
      <c r="A14" s="38" t="s">
        <v>269</v>
      </c>
      <c r="B14" s="40" t="s">
        <v>235</v>
      </c>
      <c r="C14" s="37" t="s">
        <v>57</v>
      </c>
      <c r="D14" s="57">
        <v>54936224830</v>
      </c>
      <c r="E14" s="57">
        <v>53003145295</v>
      </c>
    </row>
    <row r="15" spans="1:5" x14ac:dyDescent="0.25">
      <c r="A15" s="38" t="s">
        <v>270</v>
      </c>
      <c r="B15" s="40" t="s">
        <v>236</v>
      </c>
      <c r="C15" s="37" t="s">
        <v>58</v>
      </c>
      <c r="D15" s="57">
        <v>5000000</v>
      </c>
      <c r="E15" s="57">
        <v>5000000</v>
      </c>
    </row>
    <row r="16" spans="1:5" x14ac:dyDescent="0.25">
      <c r="A16" s="38" t="s">
        <v>258</v>
      </c>
      <c r="B16" s="40" t="s">
        <v>213</v>
      </c>
      <c r="C16" s="37" t="s">
        <v>59</v>
      </c>
      <c r="D16" s="57"/>
      <c r="E16" s="57"/>
    </row>
    <row r="17" spans="1:5" x14ac:dyDescent="0.25">
      <c r="A17" s="38" t="s">
        <v>259</v>
      </c>
      <c r="B17" s="40" t="s">
        <v>237</v>
      </c>
      <c r="C17" s="37" t="s">
        <v>60</v>
      </c>
      <c r="D17" s="57"/>
      <c r="E17" s="57"/>
    </row>
    <row r="18" spans="1:5" x14ac:dyDescent="0.25">
      <c r="A18" s="38" t="s">
        <v>271</v>
      </c>
      <c r="B18" s="40" t="s">
        <v>61</v>
      </c>
      <c r="C18" s="37" t="s">
        <v>62</v>
      </c>
      <c r="D18" s="57"/>
      <c r="E18" s="57"/>
    </row>
    <row r="19" spans="1:5" x14ac:dyDescent="0.25">
      <c r="A19" s="38" t="s">
        <v>260</v>
      </c>
      <c r="B19" s="40" t="s">
        <v>238</v>
      </c>
      <c r="C19" s="37" t="s">
        <v>63</v>
      </c>
      <c r="D19" s="57"/>
      <c r="E19" s="57"/>
    </row>
    <row r="20" spans="1:5" x14ac:dyDescent="0.25">
      <c r="A20" s="38" t="s">
        <v>272</v>
      </c>
      <c r="B20" s="40" t="s">
        <v>239</v>
      </c>
      <c r="C20" s="37" t="s">
        <v>64</v>
      </c>
      <c r="D20" s="57">
        <v>55626679715</v>
      </c>
      <c r="E20" s="57">
        <v>54936224830</v>
      </c>
    </row>
    <row r="21" spans="1:5" x14ac:dyDescent="0.25">
      <c r="A21" s="38" t="s">
        <v>273</v>
      </c>
      <c r="B21" s="40" t="s">
        <v>240</v>
      </c>
      <c r="C21" s="37" t="s">
        <v>65</v>
      </c>
      <c r="D21" s="57">
        <v>5000000</v>
      </c>
      <c r="E21" s="57">
        <v>5000000</v>
      </c>
    </row>
    <row r="22" spans="1:5" ht="21" x14ac:dyDescent="0.25">
      <c r="A22" s="38" t="s">
        <v>261</v>
      </c>
      <c r="B22" s="40" t="s">
        <v>241</v>
      </c>
      <c r="C22" s="37" t="s">
        <v>66</v>
      </c>
      <c r="D22" s="50">
        <v>8.0000000000000007E-5</v>
      </c>
      <c r="E22" s="50">
        <v>8.0000000000000007E-5</v>
      </c>
    </row>
    <row r="23" spans="1:5" x14ac:dyDescent="0.25">
      <c r="A23" s="38" t="s">
        <v>263</v>
      </c>
      <c r="B23" s="40" t="s">
        <v>242</v>
      </c>
      <c r="C23" s="37" t="s">
        <v>67</v>
      </c>
      <c r="D23" s="116">
        <v>0.97314000000000001</v>
      </c>
      <c r="E23" s="50">
        <v>0.97438000000000002</v>
      </c>
    </row>
    <row r="24" spans="1:5" x14ac:dyDescent="0.25">
      <c r="A24" s="38" t="s">
        <v>264</v>
      </c>
      <c r="B24" s="40" t="s">
        <v>243</v>
      </c>
      <c r="C24" s="37" t="s">
        <v>68</v>
      </c>
      <c r="D24" s="116">
        <v>9.41E-3</v>
      </c>
      <c r="E24" s="50">
        <v>1.0999999999999999E-2</v>
      </c>
    </row>
    <row r="25" spans="1:5" x14ac:dyDescent="0.25">
      <c r="A25" s="38" t="s">
        <v>265</v>
      </c>
      <c r="B25" s="40" t="s">
        <v>274</v>
      </c>
      <c r="C25" s="37" t="s">
        <v>69</v>
      </c>
      <c r="D25" s="117">
        <v>204</v>
      </c>
      <c r="E25" s="107">
        <v>193</v>
      </c>
    </row>
    <row r="26" spans="1:5" x14ac:dyDescent="0.25">
      <c r="A26" s="38" t="s">
        <v>266</v>
      </c>
      <c r="B26" s="40" t="s">
        <v>275</v>
      </c>
      <c r="C26" s="37" t="s">
        <v>70</v>
      </c>
      <c r="D26" s="49">
        <v>11125.33</v>
      </c>
      <c r="E26" s="49">
        <v>10987.24</v>
      </c>
    </row>
  </sheetData>
  <conditionalFormatting sqref="D26:E26">
    <cfRule type="expression" dxfId="0" priority="16">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activeCell="D4" sqref="D4:H5"/>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31" t="s">
        <v>85</v>
      </c>
      <c r="B1" s="131" t="s">
        <v>86</v>
      </c>
      <c r="C1" s="131" t="s">
        <v>87</v>
      </c>
      <c r="D1" s="128" t="s">
        <v>115</v>
      </c>
      <c r="E1" s="129"/>
      <c r="F1" s="130"/>
      <c r="G1" s="127" t="s">
        <v>88</v>
      </c>
      <c r="H1" s="127" t="s">
        <v>89</v>
      </c>
    </row>
    <row r="2" spans="1:8" ht="51" x14ac:dyDescent="0.25">
      <c r="A2" s="131"/>
      <c r="B2" s="131"/>
      <c r="C2" s="131"/>
      <c r="D2" s="30" t="s">
        <v>90</v>
      </c>
      <c r="E2" s="30" t="s">
        <v>114</v>
      </c>
      <c r="F2" s="30" t="s">
        <v>113</v>
      </c>
      <c r="G2" s="127"/>
      <c r="H2" s="127"/>
    </row>
    <row r="3" spans="1:8" s="3" customFormat="1" x14ac:dyDescent="0.25">
      <c r="A3" s="32" t="s">
        <v>105</v>
      </c>
      <c r="B3" s="32" t="s">
        <v>106</v>
      </c>
      <c r="C3" s="33" t="s">
        <v>107</v>
      </c>
      <c r="D3" s="33" t="s">
        <v>108</v>
      </c>
      <c r="E3" s="32" t="s">
        <v>109</v>
      </c>
      <c r="F3" s="32" t="s">
        <v>110</v>
      </c>
      <c r="G3" s="33" t="s">
        <v>111</v>
      </c>
      <c r="H3" s="33" t="s">
        <v>112</v>
      </c>
    </row>
    <row r="4" spans="1:8" s="55" customFormat="1" ht="31.5" x14ac:dyDescent="0.25">
      <c r="A4" s="51" t="s">
        <v>343</v>
      </c>
      <c r="B4" s="51" t="s">
        <v>359</v>
      </c>
      <c r="C4" s="52"/>
      <c r="D4" s="53">
        <v>2241448000</v>
      </c>
      <c r="E4" s="53">
        <v>4493346000</v>
      </c>
      <c r="F4" s="54">
        <f>D4/E4</f>
        <v>0.4988371694501158</v>
      </c>
      <c r="G4" s="54">
        <v>9.999982056294786E-5</v>
      </c>
      <c r="H4" s="54">
        <v>1.4999999999999999E-4</v>
      </c>
    </row>
    <row r="5" spans="1:8" s="55" customFormat="1" ht="21" x14ac:dyDescent="0.25">
      <c r="A5" s="51" t="s">
        <v>344</v>
      </c>
      <c r="B5" s="51" t="s">
        <v>360</v>
      </c>
      <c r="C5" s="52"/>
      <c r="D5" s="53">
        <v>2251898000</v>
      </c>
      <c r="E5" s="53">
        <v>4493346000</v>
      </c>
      <c r="F5" s="54">
        <f>D5/E5</f>
        <v>0.5011628305498842</v>
      </c>
      <c r="G5" s="54">
        <v>1.999996380899473E-4</v>
      </c>
      <c r="H5" s="54">
        <v>1.4999999999999999E-4</v>
      </c>
    </row>
    <row r="6" spans="1:8" s="22" customFormat="1" x14ac:dyDescent="0.25">
      <c r="A6" s="45" t="s">
        <v>72</v>
      </c>
      <c r="B6" s="28"/>
      <c r="C6" s="28"/>
      <c r="D6" s="46">
        <f>D4+D5</f>
        <v>4493346000</v>
      </c>
      <c r="E6" s="46">
        <f>E5</f>
        <v>4493346000</v>
      </c>
      <c r="F6" s="118">
        <f t="shared" ref="F6" si="0">F4+F5</f>
        <v>1</v>
      </c>
      <c r="G6" s="29"/>
      <c r="H6" s="29"/>
    </row>
    <row r="9" spans="1:8" x14ac:dyDescent="0.25">
      <c r="D9" s="21"/>
      <c r="E9" s="21"/>
    </row>
    <row r="10" spans="1:8" x14ac:dyDescent="0.2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C17" sqref="C17"/>
    </sheetView>
  </sheetViews>
  <sheetFormatPr defaultColWidth="8.7109375" defaultRowHeight="15" x14ac:dyDescent="0.25"/>
  <cols>
    <col min="1" max="1" width="4.42578125" style="35" customWidth="1"/>
    <col min="2" max="2" width="29.5703125" style="35" customWidth="1"/>
    <col min="3" max="3" width="15.140625" style="35" customWidth="1"/>
    <col min="4" max="4" width="31.85546875" style="35" customWidth="1"/>
    <col min="5" max="5" width="20.85546875" style="35" customWidth="1"/>
    <col min="6" max="6" width="21.42578125" style="35" customWidth="1"/>
    <col min="7" max="7" width="32.140625" style="35" customWidth="1"/>
    <col min="8" max="16384" width="8.7109375" style="35"/>
  </cols>
  <sheetData>
    <row r="1" spans="1:7" ht="15.75" customHeight="1" x14ac:dyDescent="0.25">
      <c r="A1" s="132" t="s">
        <v>71</v>
      </c>
      <c r="B1" s="132" t="s">
        <v>116</v>
      </c>
      <c r="C1" s="132" t="s">
        <v>91</v>
      </c>
      <c r="D1" s="134" t="s">
        <v>117</v>
      </c>
      <c r="E1" s="136" t="s">
        <v>118</v>
      </c>
      <c r="F1" s="137"/>
      <c r="G1" s="138"/>
    </row>
    <row r="2" spans="1:7" ht="21" x14ac:dyDescent="0.25">
      <c r="A2" s="133"/>
      <c r="B2" s="133"/>
      <c r="C2" s="133"/>
      <c r="D2" s="135"/>
      <c r="E2" s="58" t="s">
        <v>119</v>
      </c>
      <c r="F2" s="59" t="s">
        <v>120</v>
      </c>
      <c r="G2" s="59" t="s">
        <v>121</v>
      </c>
    </row>
    <row r="3" spans="1:7" ht="52.5" x14ac:dyDescent="0.25">
      <c r="A3" s="60" t="s">
        <v>96</v>
      </c>
      <c r="B3" s="60" t="s">
        <v>124</v>
      </c>
      <c r="C3" s="60">
        <v>2319</v>
      </c>
      <c r="D3" s="31"/>
      <c r="E3" s="31"/>
      <c r="F3" s="31"/>
      <c r="G3" s="31"/>
    </row>
    <row r="4" spans="1:7" ht="84" x14ac:dyDescent="0.25">
      <c r="A4" s="60" t="s">
        <v>100</v>
      </c>
      <c r="B4" s="60" t="s">
        <v>125</v>
      </c>
      <c r="C4" s="60" t="s">
        <v>153</v>
      </c>
      <c r="D4" s="31"/>
      <c r="E4" s="31"/>
      <c r="F4" s="31"/>
      <c r="G4" s="31"/>
    </row>
    <row r="5" spans="1:7" ht="63" x14ac:dyDescent="0.25">
      <c r="A5" s="60" t="s">
        <v>98</v>
      </c>
      <c r="B5" s="60" t="s">
        <v>126</v>
      </c>
      <c r="C5" s="60" t="s">
        <v>154</v>
      </c>
      <c r="D5" s="31"/>
      <c r="E5" s="31"/>
      <c r="F5" s="31"/>
      <c r="G5" s="31"/>
    </row>
    <row r="6" spans="1:7" ht="21" x14ac:dyDescent="0.25">
      <c r="A6" s="60" t="s">
        <v>122</v>
      </c>
      <c r="B6" s="60" t="s">
        <v>127</v>
      </c>
      <c r="C6" s="60" t="s">
        <v>155</v>
      </c>
      <c r="D6" s="31"/>
      <c r="E6" s="31"/>
      <c r="F6" s="31"/>
      <c r="G6" s="31"/>
    </row>
    <row r="7" spans="1:7" ht="31.5" x14ac:dyDescent="0.25">
      <c r="A7" s="60" t="s">
        <v>101</v>
      </c>
      <c r="B7" s="60" t="s">
        <v>129</v>
      </c>
      <c r="C7" s="60" t="s">
        <v>156</v>
      </c>
      <c r="D7" s="31"/>
      <c r="E7" s="31"/>
      <c r="F7" s="31"/>
      <c r="G7" s="31"/>
    </row>
    <row r="8" spans="1:7" ht="31.5" x14ac:dyDescent="0.25">
      <c r="A8" s="60" t="s">
        <v>123</v>
      </c>
      <c r="B8" s="60" t="s">
        <v>128</v>
      </c>
      <c r="C8" s="60" t="s">
        <v>157</v>
      </c>
      <c r="D8" s="31"/>
      <c r="E8" s="31"/>
      <c r="F8" s="31"/>
      <c r="G8" s="31"/>
    </row>
    <row r="9" spans="1:7" x14ac:dyDescent="0.25">
      <c r="A9" s="59"/>
      <c r="B9" s="59"/>
      <c r="C9" s="59"/>
      <c r="D9" s="59"/>
      <c r="E9" s="59"/>
      <c r="F9" s="59"/>
      <c r="G9" s="59"/>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xiR6/f2ZJkk7HUoBPY8s5KM0SPw=</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9y6Gie8oyRod60XrYFvtHYZzthk=</DigestValue>
    </Reference>
  </SignedInfo>
  <SignatureValue>XjXlHZR5pK8m4HEMszNvZNeaTZ4e+DQmboG79WaDSaQj525QV7DjaS8ibfb4ZMeSwFDq9g3easkT
941cDGAoy+SU33fZ8cMMjUChFKFTCXJkROsFsdkRYOhrzZ0qIzRv/l9Yl61Hbp6k4ZjG6uDSU1dI
FGe2v2omjw60hujYYeQ=</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vaiaC3ZsntQugKkAzapGgn1ObJ8=</DigestValue>
      </Reference>
      <Reference URI="/xl/sharedStrings.xml?ContentType=application/vnd.openxmlformats-officedocument.spreadsheetml.sharedStrings+xml">
        <DigestMethod Algorithm="http://www.w3.org/2000/09/xmldsig#sha1"/>
        <DigestValue>ondJjOM8lfPKa8ktPz5y9UqMs+Y=</DigestValue>
      </Reference>
      <Reference URI="/xl/worksheets/sheet5.xml?ContentType=application/vnd.openxmlformats-officedocument.spreadsheetml.worksheet+xml">
        <DigestMethod Algorithm="http://www.w3.org/2000/09/xmldsig#sha1"/>
        <DigestValue>Lcy7I12aXhk/yhoiVnqRU/GCBaE=</DigestValue>
      </Reference>
      <Reference URI="/xl/worksheets/sheet6.xml?ContentType=application/vnd.openxmlformats-officedocument.spreadsheetml.worksheet+xml">
        <DigestMethod Algorithm="http://www.w3.org/2000/09/xmldsig#sha1"/>
        <DigestValue>o3m8UAEBSq+jnu4ZAtLBGOYdDvQ=</DigestValue>
      </Reference>
      <Reference URI="/xl/printerSettings/printerSettings2.bin?ContentType=application/vnd.openxmlformats-officedocument.spreadsheetml.printerSettings">
        <DigestMethod Algorithm="http://www.w3.org/2000/09/xmldsig#sha1"/>
        <DigestValue>r1/GFnSLnPvGXuXHZP306e9tqmg=</DigestValue>
      </Reference>
      <Reference URI="/xl/comments1.xml?ContentType=application/vnd.openxmlformats-officedocument.spreadsheetml.comments+xml">
        <DigestMethod Algorithm="http://www.w3.org/2000/09/xmldsig#sha1"/>
        <DigestValue>g6/k9Nre3K/qEPg//jBGU4N5T3k=</DigestValue>
      </Reference>
      <Reference URI="/xl/printerSettings/printerSettings1.bin?ContentType=application/vnd.openxmlformats-officedocument.spreadsheetml.printerSettings">
        <DigestMethod Algorithm="http://www.w3.org/2000/09/xmldsig#sha1"/>
        <DigestValue>uxD/p6dJAnDaN2B7o4c1ToDXOVc=</DigestValue>
      </Reference>
      <Reference URI="/xl/printerSettings/printerSettings3.bin?ContentType=application/vnd.openxmlformats-officedocument.spreadsheetml.printerSettings">
        <DigestMethod Algorithm="http://www.w3.org/2000/09/xmldsig#sha1"/>
        <DigestValue>WZkhXMjG4JipXu+siDYACwfvNOo=</DigestValue>
      </Reference>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6.bin?ContentType=application/vnd.openxmlformats-officedocument.spreadsheetml.printerSettings">
        <DigestMethod Algorithm="http://www.w3.org/2000/09/xmldsig#sha1"/>
        <DigestValue>qL1AKytkbabH1nWjNJXNycIjGWs=</DigestValue>
      </Reference>
      <Reference URI="/xl/worksheets/sheet8.xml?ContentType=application/vnd.openxmlformats-officedocument.spreadsheetml.worksheet+xml">
        <DigestMethod Algorithm="http://www.w3.org/2000/09/xmldsig#sha1"/>
        <DigestValue>kyRnV+JxptAJGmwGPl3zm/fWOQc=</DigestValue>
      </Reference>
      <Reference URI="/xl/worksheets/sheet7.xml?ContentType=application/vnd.openxmlformats-officedocument.spreadsheetml.worksheet+xml">
        <DigestMethod Algorithm="http://www.w3.org/2000/09/xmldsig#sha1"/>
        <DigestValue>fa0dqh7lAlAChnu7TAD/3Grcd2Y=</DigestValue>
      </Reference>
      <Reference URI="/xl/styles.xml?ContentType=application/vnd.openxmlformats-officedocument.spreadsheetml.styles+xml">
        <DigestMethod Algorithm="http://www.w3.org/2000/09/xmldsig#sha1"/>
        <DigestValue>P/RIG+vUoifVQkJfAypf/S/2zzA=</DigestValue>
      </Reference>
      <Reference URI="/xl/workbook.xml?ContentType=application/vnd.openxmlformats-officedocument.spreadsheetml.sheet.main+xml">
        <DigestMethod Algorithm="http://www.w3.org/2000/09/xmldsig#sha1"/>
        <DigestValue>lrj0guA1QMRX0LJbe7PI2uxl5WQ=</DigestValue>
      </Reference>
      <Reference URI="/xl/worksheets/sheet4.xml?ContentType=application/vnd.openxmlformats-officedocument.spreadsheetml.worksheet+xml">
        <DigestMethod Algorithm="http://www.w3.org/2000/09/xmldsig#sha1"/>
        <DigestValue>VfFsmhUEjwxQM0R9xm0QJxRPrRM=</DigestValue>
      </Reference>
      <Reference URI="/xl/worksheets/sheet3.xml?ContentType=application/vnd.openxmlformats-officedocument.spreadsheetml.worksheet+xml">
        <DigestMethod Algorithm="http://www.w3.org/2000/09/xmldsig#sha1"/>
        <DigestValue>fxD2FdtlP/ktBd7AEfudj7JSWZo=</DigestValue>
      </Reference>
      <Reference URI="/xl/worksheets/sheet2.xml?ContentType=application/vnd.openxmlformats-officedocument.spreadsheetml.worksheet+xml">
        <DigestMethod Algorithm="http://www.w3.org/2000/09/xmldsig#sha1"/>
        <DigestValue>QjxvBI9eXPJuFueGlDmJqouSfWg=</DigestValue>
      </Reference>
      <Reference URI="/xl/theme/theme1.xml?ContentType=application/vnd.openxmlformats-officedocument.theme+xml">
        <DigestMethod Algorithm="http://www.w3.org/2000/09/xmldsig#sha1"/>
        <DigestValue>9qmLS+LilE9mSl2hTMj5oHE8VR8=</DigestValue>
      </Reference>
      <Reference URI="/xl/drawings/vmlDrawing1.vml?ContentType=application/vnd.openxmlformats-officedocument.vmlDrawing">
        <DigestMethod Algorithm="http://www.w3.org/2000/09/xmldsig#sha1"/>
        <DigestValue>jPu3KsM5q85mVbzSGfpV6XbFwvk=</DigestValue>
      </Reference>
      <Reference URI="/xl/worksheets/sheet1.xml?ContentType=application/vnd.openxmlformats-officedocument.spreadsheetml.worksheet+xml">
        <DigestMethod Algorithm="http://www.w3.org/2000/09/xmldsig#sha1"/>
        <DigestValue>gFeiVMo2ws2qBWHFuKjtrf0KGpM=</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zQmFRjszBlXyWLAQ1SpKx6v/+lQ=</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EQCQ1owCM9q3zhS2PcLF8hRqIe8=</DigestValue>
      </Reference>
      <Reference URI="/xl/worksheets/_rels/sheet1.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+8HHYn5fBlLDc0uL4e1TwUUAVdk=</DigestValue>
      </Reference>
    </Manifest>
    <SignatureProperties>
      <SignatureProperty Id="idSignatureTime" Target="#idPackageSignature">
        <mdssi:SignatureTime>
          <mdssi:Format>YYYY-MM-DDThh:mm:ssTZD</mdssi:Format>
          <mdssi:Value>2020-10-06T08:02:49Z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2020-10-06T08:02:49Z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BezrRYzz7/SZZs5r1Nylinxg1IY=</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Pm0NpfEEIXq8HhfkalBihbeDesk=</DigestValue>
    </Reference>
  </SignedInfo>
  <SignatureValue>rRdE0k1qt/z+GnQpyY3ESh4Opw3iE/5EqiDCtrPxmz05fvO7u9Rz/XE/YKloMtvge+4cLMlOwXOX
j7+pnx/r9QPvWSAhNOdRvOzHGV9B2ejTLASLuysg1/iNfNViGvRlZ5QzRYzY0cADVkVbU5hOpLAC
tEhjKfis9cW2ozVFF3Y=</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vaiaC3ZsntQugKkAzapGgn1ObJ8=</DigestValue>
      </Reference>
      <Reference URI="/xl/comments1.xml?ContentType=application/vnd.openxmlformats-officedocument.spreadsheetml.comments+xml">
        <DigestMethod Algorithm="http://www.w3.org/2000/09/xmldsig#sha1"/>
        <DigestValue>g6/k9Nre3K/qEPg//jBGU4N5T3k=</DigestValue>
      </Reference>
      <Reference URI="/xl/drawings/vmlDrawing1.vml?ContentType=application/vnd.openxmlformats-officedocument.vmlDrawing">
        <DigestMethod Algorithm="http://www.w3.org/2000/09/xmldsig#sha1"/>
        <DigestValue>jPu3KsM5q85mVbzSGfpV6XbFwvk=</DigestValue>
      </Reference>
      <Reference URI="/xl/printerSettings/printerSettings1.bin?ContentType=application/vnd.openxmlformats-officedocument.spreadsheetml.printerSettings">
        <DigestMethod Algorithm="http://www.w3.org/2000/09/xmldsig#sha1"/>
        <DigestValue>uxD/p6dJAnDaN2B7o4c1ToDXOVc=</DigestValue>
      </Reference>
      <Reference URI="/xl/printerSettings/printerSettings2.bin?ContentType=application/vnd.openxmlformats-officedocument.spreadsheetml.printerSettings">
        <DigestMethod Algorithm="http://www.w3.org/2000/09/xmldsig#sha1"/>
        <DigestValue>r1/GFnSLnPvGXuXHZP306e9tqmg=</DigestValue>
      </Reference>
      <Reference URI="/xl/printerSettings/printerSettings3.bin?ContentType=application/vnd.openxmlformats-officedocument.spreadsheetml.printerSettings">
        <DigestMethod Algorithm="http://www.w3.org/2000/09/xmldsig#sha1"/>
        <DigestValue>WZkhXMjG4JipXu+siDYACwfvNOo=</DigestValue>
      </Reference>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6.bin?ContentType=application/vnd.openxmlformats-officedocument.spreadsheetml.printerSettings">
        <DigestMethod Algorithm="http://www.w3.org/2000/09/xmldsig#sha1"/>
        <DigestValue>qL1AKytkbabH1nWjNJXNycIjGWs=</DigestValue>
      </Reference>
      <Reference URI="/xl/sharedStrings.xml?ContentType=application/vnd.openxmlformats-officedocument.spreadsheetml.sharedStrings+xml">
        <DigestMethod Algorithm="http://www.w3.org/2000/09/xmldsig#sha1"/>
        <DigestValue>ondJjOM8lfPKa8ktPz5y9UqMs+Y=</DigestValue>
      </Reference>
      <Reference URI="/xl/styles.xml?ContentType=application/vnd.openxmlformats-officedocument.spreadsheetml.styles+xml">
        <DigestMethod Algorithm="http://www.w3.org/2000/09/xmldsig#sha1"/>
        <DigestValue>P/RIG+vUoifVQkJfAypf/S/2zzA=</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lrj0guA1QMRX0LJbe7PI2uxl5WQ=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Transform>
          <Transform Algorithm="http://www.w3.org/TR/2001/REC-xml-c14n-20010315"/>
        </Transforms>
        <DigestMethod Algorithm="http://www.w3.org/2000/09/xmldsig#sha1"/>
        <DigestValue>+8HHYn5fBlLDc0uL4e1TwUUAVdk=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gFeiVMo2ws2qBWHFuKjtrf0KGpM=</DigestValue>
      </Reference>
      <Reference URI="/xl/worksheets/sheet2.xml?ContentType=application/vnd.openxmlformats-officedocument.spreadsheetml.worksheet+xml">
        <DigestMethod Algorithm="http://www.w3.org/2000/09/xmldsig#sha1"/>
        <DigestValue>QjxvBI9eXPJuFueGlDmJqouSfWg=</DigestValue>
      </Reference>
      <Reference URI="/xl/worksheets/sheet3.xml?ContentType=application/vnd.openxmlformats-officedocument.spreadsheetml.worksheet+xml">
        <DigestMethod Algorithm="http://www.w3.org/2000/09/xmldsig#sha1"/>
        <DigestValue>fxD2FdtlP/ktBd7AEfudj7JSWZo=</DigestValue>
      </Reference>
      <Reference URI="/xl/worksheets/sheet4.xml?ContentType=application/vnd.openxmlformats-officedocument.spreadsheetml.worksheet+xml">
        <DigestMethod Algorithm="http://www.w3.org/2000/09/xmldsig#sha1"/>
        <DigestValue>VfFsmhUEjwxQM0R9xm0QJxRPrRM=</DigestValue>
      </Reference>
      <Reference URI="/xl/worksheets/sheet5.xml?ContentType=application/vnd.openxmlformats-officedocument.spreadsheetml.worksheet+xml">
        <DigestMethod Algorithm="http://www.w3.org/2000/09/xmldsig#sha1"/>
        <DigestValue>Lcy7I12aXhk/yhoiVnqRU/GCBaE=</DigestValue>
      </Reference>
      <Reference URI="/xl/worksheets/sheet6.xml?ContentType=application/vnd.openxmlformats-officedocument.spreadsheetml.worksheet+xml">
        <DigestMethod Algorithm="http://www.w3.org/2000/09/xmldsig#sha1"/>
        <DigestValue>o3m8UAEBSq+jnu4ZAtLBGOYdDvQ=</DigestValue>
      </Reference>
      <Reference URI="/xl/worksheets/sheet7.xml?ContentType=application/vnd.openxmlformats-officedocument.spreadsheetml.worksheet+xml">
        <DigestMethod Algorithm="http://www.w3.org/2000/09/xmldsig#sha1"/>
        <DigestValue>fa0dqh7lAlAChnu7TAD/3Grcd2Y=</DigestValue>
      </Reference>
      <Reference URI="/xl/worksheets/sheet8.xml?ContentType=application/vnd.openxmlformats-officedocument.spreadsheetml.worksheet+xml">
        <DigestMethod Algorithm="http://www.w3.org/2000/09/xmldsig#sha1"/>
        <DigestValue>kyRnV+JxptAJGmwGPl3zm/fWOQc=</DigestValue>
      </Reference>
    </Manifest>
    <SignatureProperties>
      <SignatureProperty Id="idSignatureTime" Target="#idPackageSignature">
        <mdssi:SignatureTime xmlns:mdssi="http://schemas.openxmlformats.org/package/2006/digital-signature">
          <mdssi:Format>YYYY-MM-DDThh:mm:ssTZD</mdssi:Format>
          <mdssi:Value>2020-10-06T11:37:14Z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2020-10-06T11:37:14Z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DSB team</cp:lastModifiedBy>
  <cp:lastPrinted>2018-01-05T07:22:29Z</cp:lastPrinted>
  <dcterms:created xsi:type="dcterms:W3CDTF">2013-07-12T09:54:04Z</dcterms:created>
  <dcterms:modified xsi:type="dcterms:W3CDTF">2020-10-06T07:57:30Z</dcterms:modified>
</cp:coreProperties>
</file>