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25725" calcMode="manual" iterate="1"/>
</workbook>
</file>

<file path=xl/calcChain.xml><?xml version="1.0" encoding="utf-8"?>
<calcChain xmlns="http://schemas.openxmlformats.org/spreadsheetml/2006/main">
  <c r="D8" i="2"/>
  <c r="D4"/>
  <c r="D20"/>
  <c r="B10" i="4"/>
  <c r="D16" i="2"/>
  <c r="D5"/>
  <c r="D10" l="1"/>
  <c r="D18"/>
  <c r="D21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<sst xmlns="http://schemas.openxmlformats.org/spreadsheetml/2006/main" count="84" uniqueCount="77">
  <si>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</si>
  <si>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</si>
  <si>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</si>
  <si>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</si>
  <si>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</si>
  <si>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</si>
  <si>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</si>
  <si>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</si>
  <si>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</si>
  <si>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</si>
  <si>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</si>
  <si>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</si>
  <si>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</si>
  <si>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</si>
  <si>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</si>
  <si>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</si>
  <si>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</si>
  <si>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</si>
  <si>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</si>
  <si>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</si>
  <si>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</si>
  <si>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</si>
  <si>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</si>
  <si>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</si>
  <si>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</si>
  <si>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</si>
  <si>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</si>
  <si>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</si>
  <si>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</si>
  <si>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</si>
  <si>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</si>
  <si>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</si>
  <si>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</si>
  <si>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</si>
  <si>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</si>
  <si>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</si>
  <si>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</si>
  <si>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</si>
  <si>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</si>
  <si>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</si>
  <si>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</si>
  <si>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</si>
  <si>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</si>
  <si>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</si>
  <si>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</si>
  <si>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</si>
  <si>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</si>
  <si>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</si>
  <si>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</si>
  <si>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</si>
  <si>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</si>
  <si>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</si>
  <si>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</si>
  <si>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</si>
  <si>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</si>
  <si>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</si>
  <si>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</si>
  <si>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</si>
  <si>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</si>
  <si>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</si>
  <si>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</si>
  <si>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</si>
  <si>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</si>
  <si>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</si>
  <si>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</si>
  <si>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</si>
  <si>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</si>
  <si>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</si>
  <si>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</si>
  <si>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</si>
  <si>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</si>
  <si>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</si>
  <si>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</si>
  <si>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</si>
  <si>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</si>
  <si>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11/08/2020</t>
  </si>
  <si>
    <t>Kỳ báo cáo ngày 18/08/2020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</si>
</sst>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010000]d/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34"/>
  <sheetViews>
    <sheetView workbookViewId="0">
      <selection activeCell="E31" sqref="E31"/>
    </sheetView>
  </sheetViews>
  <sheetFormatPr defaultColWidth="9.140625" defaultRowHeight="1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>
      <c r="B2" s="6" t="s">
        <v>73</v>
      </c>
    </row>
    <row r="3" spans="2:4">
      <c r="C3" s="7" t="s">
        <v>60</v>
      </c>
    </row>
    <row r="4" spans="2:4">
      <c r="C4" s="8" t="s">
        <v>62</v>
      </c>
      <c r="D4" s="30">
        <v>44055</v>
      </c>
    </row>
    <row r="5" spans="2:4">
      <c r="C5" s="8" t="s">
        <v>61</v>
      </c>
      <c r="D5" s="19">
        <v>44061</v>
      </c>
    </row>
    <row r="6" spans="2:4">
      <c r="C6" s="8"/>
    </row>
    <row r="7" spans="2:4">
      <c r="B7" s="5" t="s">
        <v>74</v>
      </c>
      <c r="C7" s="8"/>
    </row>
    <row r="8" spans="2:4">
      <c r="B8" s="5" t="s">
        <v>63</v>
      </c>
      <c r="C8" s="8"/>
    </row>
    <row r="9" spans="2:4">
      <c r="B9" s="5" t="s">
        <v>71</v>
      </c>
      <c r="C9" s="8"/>
    </row>
    <row r="10" spans="2:4">
      <c r="B10" s="5" t="str">
        <f>"Ngày lập báo cáo: "&amp;DAY(D5+1)&amp;"/"&amp;MONTH(D5+1)&amp;"/"&amp;(YEAR(D5))</f>
        <v>Ngày lập báo cáo: 19/8/2020</v>
      </c>
    </row>
    <row r="13" spans="2:4">
      <c r="D13" s="9" t="s">
        <v>54</v>
      </c>
    </row>
    <row r="14" spans="2:4">
      <c r="B14" s="10" t="s">
        <v>0</v>
      </c>
      <c r="C14" s="11" t="s">
        <v>48</v>
      </c>
      <c r="D14" s="11" t="s">
        <v>49</v>
      </c>
    </row>
    <row r="15" spans="2:4" ht="30">
      <c r="B15" s="12">
        <v>1</v>
      </c>
      <c r="C15" s="13" t="s">
        <v>70</v>
      </c>
      <c r="D15" s="14" t="s">
        <v>53</v>
      </c>
    </row>
    <row r="16" spans="2:4">
      <c r="B16" s="10"/>
      <c r="C16" s="10"/>
      <c r="D16" s="10"/>
    </row>
    <row r="18" spans="2:4">
      <c r="B18" s="15" t="s">
        <v>50</v>
      </c>
      <c r="C18" s="16" t="s">
        <v>51</v>
      </c>
    </row>
    <row r="19" spans="2:4">
      <c r="C19" s="16" t="s">
        <v>52</v>
      </c>
    </row>
    <row r="24" spans="2:4">
      <c r="C24" s="17" t="s">
        <v>55</v>
      </c>
      <c r="D24" s="17" t="s">
        <v>58</v>
      </c>
    </row>
    <row r="25" spans="2:4">
      <c r="C25" s="17" t="s">
        <v>56</v>
      </c>
      <c r="D25" s="17" t="s">
        <v>59</v>
      </c>
    </row>
    <row r="26" spans="2:4">
      <c r="C26" s="18" t="s">
        <v>57</v>
      </c>
      <c r="D26" s="18" t="s">
        <v>57</v>
      </c>
    </row>
    <row r="32" spans="2:4">
      <c r="D32" s="17"/>
    </row>
    <row r="33" spans="4:4">
      <c r="D33" s="17"/>
    </row>
    <row r="34" spans="4:4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D18" sqref="D18"/>
    </sheetView>
  </sheetViews>
  <sheetFormatPr defaultColWidth="9.140625" defaultRowHeight="1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>
      <c r="A2" s="2" t="s">
        <v>2</v>
      </c>
      <c r="B2" s="1" t="s">
        <v>3</v>
      </c>
      <c r="C2" s="3" t="s">
        <v>25</v>
      </c>
      <c r="D2" s="4"/>
      <c r="E2" s="4"/>
    </row>
    <row r="3" spans="1:7">
      <c r="A3" s="2" t="s">
        <v>4</v>
      </c>
      <c r="B3" s="1" t="s">
        <v>5</v>
      </c>
      <c r="C3" s="3" t="s">
        <v>26</v>
      </c>
      <c r="D3" s="23"/>
      <c r="E3" s="23"/>
    </row>
    <row r="4" spans="1:7">
      <c r="A4" s="2"/>
      <c r="B4" s="1" t="s">
        <v>64</v>
      </c>
      <c r="C4" s="3" t="s">
        <v>27</v>
      </c>
      <c r="D4" s="23">
        <f>+E7</f>
        <v>53854310821.003868</v>
      </c>
      <c r="E4" s="23">
        <v>53292250861.003868</v>
      </c>
      <c r="F4" s="24"/>
      <c r="G4" s="24"/>
    </row>
    <row r="5" spans="1:7">
      <c r="A5" s="2"/>
      <c r="B5" s="1" t="s">
        <v>65</v>
      </c>
      <c r="C5" s="3" t="s">
        <v>28</v>
      </c>
      <c r="D5" s="25">
        <f>+E8</f>
        <v>10770.86</v>
      </c>
      <c r="E5" s="25">
        <v>10658.45</v>
      </c>
      <c r="F5" s="24"/>
      <c r="G5" s="24"/>
    </row>
    <row r="6" spans="1:7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>
      <c r="A7" s="2"/>
      <c r="B7" s="1" t="s">
        <v>64</v>
      </c>
      <c r="C7" s="3" t="s">
        <v>30</v>
      </c>
      <c r="D7" s="23">
        <v>53444249490.003868</v>
      </c>
      <c r="E7" s="23">
        <v>53854310821.003868</v>
      </c>
      <c r="F7" s="24"/>
      <c r="G7" s="24"/>
    </row>
    <row r="8" spans="1:7">
      <c r="A8" s="2"/>
      <c r="B8" s="1" t="s">
        <v>65</v>
      </c>
      <c r="C8" s="3" t="s">
        <v>31</v>
      </c>
      <c r="D8" s="25">
        <f>ROUNDDOWN(D7/5000000,2)</f>
        <v>10688.84</v>
      </c>
      <c r="E8" s="25">
        <v>10770.86</v>
      </c>
      <c r="F8" s="24"/>
      <c r="G8" s="24"/>
    </row>
    <row r="9" spans="1:7" ht="21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>
      <c r="A10" s="2"/>
      <c r="B10" s="1" t="s">
        <v>66</v>
      </c>
      <c r="C10" s="3" t="s">
        <v>33</v>
      </c>
      <c r="D10" s="26">
        <f>ROUND(D8-D5,2)</f>
        <v>-82.02</v>
      </c>
      <c r="E10" s="26">
        <v>112.41</v>
      </c>
      <c r="F10" s="24"/>
      <c r="G10" s="24"/>
    </row>
    <row r="11" spans="1:7" ht="21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>
      <c r="A16" s="2" t="s">
        <v>14</v>
      </c>
      <c r="B16" s="1" t="s">
        <v>5</v>
      </c>
      <c r="C16" s="3" t="s">
        <v>45</v>
      </c>
      <c r="D16" s="23">
        <f>E17</f>
        <v>6100</v>
      </c>
      <c r="E16" s="23">
        <v>6600</v>
      </c>
      <c r="F16" s="24"/>
      <c r="G16" s="24"/>
    </row>
    <row r="17" spans="1:7">
      <c r="A17" s="2" t="s">
        <v>15</v>
      </c>
      <c r="B17" s="1" t="s">
        <v>16</v>
      </c>
      <c r="C17" s="3" t="s">
        <v>38</v>
      </c>
      <c r="D17" s="23">
        <v>5880</v>
      </c>
      <c r="E17" s="23">
        <v>6100</v>
      </c>
      <c r="F17" s="24"/>
      <c r="G17" s="24"/>
    </row>
    <row r="18" spans="1:7" ht="21">
      <c r="A18" s="2" t="s">
        <v>18</v>
      </c>
      <c r="B18" s="1" t="s">
        <v>17</v>
      </c>
      <c r="C18" s="3" t="s">
        <v>39</v>
      </c>
      <c r="D18" s="27">
        <f>(D17-D16)/D16</f>
        <v>-3.6065573770491806E-2</v>
      </c>
      <c r="E18" s="28">
        <v>-7.575757575757576E-2</v>
      </c>
      <c r="F18" s="24"/>
      <c r="G18" s="24"/>
    </row>
    <row r="19" spans="1:7" ht="31.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>
      <c r="A20" s="2"/>
      <c r="B20" s="1" t="s">
        <v>19</v>
      </c>
      <c r="C20" s="3" t="s">
        <v>46</v>
      </c>
      <c r="D20" s="26">
        <f>D17-D8</f>
        <v>-4808.84</v>
      </c>
      <c r="E20" s="26">
        <v>-4670.8600000000006</v>
      </c>
      <c r="F20" s="24"/>
      <c r="G20" s="24"/>
    </row>
    <row r="21" spans="1:7" ht="21">
      <c r="A21" s="2"/>
      <c r="B21" s="1" t="s">
        <v>20</v>
      </c>
      <c r="C21" s="3" t="s">
        <v>41</v>
      </c>
      <c r="D21" s="28">
        <f>D20/D8</f>
        <v>-0.44989353381657882</v>
      </c>
      <c r="E21" s="28">
        <v>-0.43365710816035119</v>
      </c>
      <c r="F21" s="24"/>
      <c r="G21" s="24"/>
    </row>
    <row r="22" spans="1:7" ht="21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G23" s="24"/>
    </row>
    <row r="24" spans="1:7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QZSSygEbfoDpF5og9e3Le/sFD50=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pxPtFBFBb3FSTgKnvOtiZEZQ/2U=</DigestValue>
    </Reference>
  </SignedInfo>
  <SignatureValue>aylRfN1KFnFfhrz1SDfmNs1rhMniCSl2bqrA12anaDnmHWav5x/dInosrO1WliyM6lETWNMUeXGX
+ZlOcXrRmpA+BcDlB4zpUneHTO7/OhVh1OrV18uu20lGRhYLO1Ja+c5lGMuLG41kaBhEP4MhlyTV
nyzajfnhlgIv/zC5+wI=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sharedStrings.xml?ContentType=application/vnd.openxmlformats-officedocument.spreadsheetml.sharedStrings+xml">
        <DigestMethod Algorithm="http://www.w3.org/2000/09/xmldsig#sha1"/>
        <DigestValue>UQnJP8/t+V50O49ZKwaqfOymi78=</DigestValue>
      </Reference>
      <Reference URI="/xl/worksheets/sheet1.xml?ContentType=application/vnd.openxmlformats-officedocument.spreadsheetml.worksheet+xml">
        <DigestMethod Algorithm="http://www.w3.org/2000/09/xmldsig#sha1"/>
        <DigestValue>fODJoasQ8VH5z7FWaxipTFx4EO8=</DigestValue>
      </Reference>
      <Reference URI="/xl/calcChain.xml?ContentType=application/vnd.openxmlformats-officedocument.spreadsheetml.calcChain+xml">
        <DigestMethod Algorithm="http://www.w3.org/2000/09/xmldsig#sha1"/>
        <DigestValue>z7iz2JOLV00UymX4bliXgFzqEdw=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sheets/sheet2.xml?ContentType=application/vnd.openxmlformats-officedocument.spreadsheetml.worksheet+xml">
        <DigestMethod Algorithm="http://www.w3.org/2000/09/xmldsig#sha1"/>
        <DigestValue>mNjZX01mdkUA4fMO4md9P62rPjM=</DigestValue>
      </Reference>
      <Reference URI="/xl/styles.xml?ContentType=application/vnd.openxmlformats-officedocument.spreadsheetml.styles+xml">
        <DigestMethod Algorithm="http://www.w3.org/2000/09/xmldsig#sha1"/>
        <DigestValue>zX8U2uDddv/xJbeyuskBytR8aMY=</DigestValue>
      </Reference>
      <Reference URI="/xl/workbook.xml?ContentType=application/vnd.openxmlformats-officedocument.spreadsheetml.sheet.main+xml">
        <DigestMethod Algorithm="http://www.w3.org/2000/09/xmldsig#sha1"/>
        <DigestValue>fvv8GZz94FzDBJD+vDjbpTSwt58=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2020-08-19T09:48:49Z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2020-08-19T09:48:49Z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vinhnt1</cp:lastModifiedBy>
  <cp:lastPrinted>2018-06-13T08:09:36Z</cp:lastPrinted>
  <dcterms:created xsi:type="dcterms:W3CDTF">2013-07-12T02:32:39Z</dcterms:created>
  <dcterms:modified xsi:type="dcterms:W3CDTF">2020-08-19T04:56:57Z</dcterms:modified>
</cp:coreProperties>
</file>