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7755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8" i="2" l="1"/>
  <c r="D10" i="2" s="1"/>
  <c r="D4" i="2"/>
  <c r="D5" i="2"/>
  <c r="D16" i="2" l="1"/>
  <c r="D18" i="2" s="1"/>
  <c r="D20" i="2" l="1"/>
  <c r="D21" i="2" s="1"/>
  <c r="B10" i="4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<sst xmlns="http://schemas.openxmlformats.org/spreadsheetml/2006/main" count="84" uniqueCount="77">
  <si>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</si>
  <si>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</si>
  <si>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</si>
  <si>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</si>
  <si>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</si>
  <si>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</si>
  <si>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</si>
  <si>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</si>
  <si>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</si>
  <si>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</si>
  <si>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</si>
  <si>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</si>
  <si>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</si>
  <si>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</si>
  <si>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</si>
  <si>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</si>
  <si>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</si>
  <si>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</si>
  <si>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</si>
  <si>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</si>
  <si>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</si>
  <si>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</si>
  <si>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</si>
  <si>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</si>
  <si>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</si>
  <si>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</si>
  <si>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</si>
  <si>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</si>
  <si>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</si>
  <si>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</si>
  <si>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</si>
  <si>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</si>
  <si>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</si>
  <si>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</si>
  <si>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</si>
  <si>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</si>
  <si>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</si>
  <si>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</si>
  <si>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</si>
  <si>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</si>
  <si>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</si>
  <si>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</si>
  <si>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</si>
  <si>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</si>
  <si>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</si>
  <si>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</si>
  <si>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</si>
  <si>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</si>
  <si>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</si>
  <si>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</si>
  <si>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</si>
  <si>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</si>
  <si>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</si>
  <si>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</si>
  <si>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</si>
  <si>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</si>
  <si>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</si>
  <si>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</si>
  <si>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</si>
  <si>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</si>
  <si>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</si>
  <si>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</si>
  <si>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</si>
  <si>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</si>
  <si>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</si>
  <si>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</si>
  <si>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</si>
  <si>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</si>
  <si>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</si>
  <si>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</si>
  <si>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</si>
  <si>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</si>
  <si>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</si>
  <si>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</si>
  <si>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</si>
  <si>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09/06/2020</t>
  </si>
  <si>
    <t>Kỳ báo cáo ngày 16/06/2020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</si>
</sst>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1010000]d/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164" fontId="4" fillId="0" borderId="0" applyFont="0" applyFill="0" applyBorder="0" applyAlignment="0" applyProtection="0"/>
  </cellStyleXfs>
  <cellXfs count="3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tabSelected="1" workbookViewId="0">
      <selection activeCell="D6" sqref="D6"/>
    </sheetView>
  </sheetViews>
  <sheetFormatPr defaultColWidth="9.140625"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73</v>
      </c>
    </row>
    <row r="3" spans="2:4" x14ac:dyDescent="0.25">
      <c r="C3" s="7" t="s">
        <v>60</v>
      </c>
    </row>
    <row r="4" spans="2:4" x14ac:dyDescent="0.25">
      <c r="C4" s="8" t="s">
        <v>62</v>
      </c>
      <c r="D4" s="19">
        <v>43992</v>
      </c>
    </row>
    <row r="5" spans="2:4" x14ac:dyDescent="0.25">
      <c r="C5" s="8" t="s">
        <v>61</v>
      </c>
      <c r="D5" s="19">
        <v>43998</v>
      </c>
    </row>
    <row r="6" spans="2:4" x14ac:dyDescent="0.25">
      <c r="C6" s="8"/>
    </row>
    <row r="7" spans="2:4" x14ac:dyDescent="0.25">
      <c r="B7" s="5" t="s">
        <v>74</v>
      </c>
      <c r="C7" s="8"/>
    </row>
    <row r="8" spans="2:4" x14ac:dyDescent="0.25">
      <c r="B8" s="5" t="s">
        <v>63</v>
      </c>
      <c r="C8" s="8"/>
    </row>
    <row r="9" spans="2:4" x14ac:dyDescent="0.25">
      <c r="B9" s="5" t="s">
        <v>71</v>
      </c>
      <c r="C9" s="8"/>
    </row>
    <row r="10" spans="2:4" x14ac:dyDescent="0.25">
      <c r="B10" s="5" t="str">
        <f>"Ngày lập báo cáo: "&amp;DAY(D5+1)&amp;"/"&amp;MONTH(D5+1)&amp;"/"&amp;(YEAR(D5))</f>
        <v>Ngày lập báo cáo: 17/6/2020</v>
      </c>
    </row>
    <row r="13" spans="2:4" x14ac:dyDescent="0.25">
      <c r="D13" s="9" t="s">
        <v>54</v>
      </c>
    </row>
    <row r="14" spans="2:4" x14ac:dyDescent="0.25">
      <c r="B14" s="10" t="s">
        <v>0</v>
      </c>
      <c r="C14" s="11" t="s">
        <v>48</v>
      </c>
      <c r="D14" s="11" t="s">
        <v>49</v>
      </c>
    </row>
    <row r="15" spans="2:4" ht="30" x14ac:dyDescent="0.25">
      <c r="B15" s="12">
        <v>1</v>
      </c>
      <c r="C15" s="13" t="s">
        <v>70</v>
      </c>
      <c r="D15" s="14" t="s">
        <v>53</v>
      </c>
    </row>
    <row r="16" spans="2:4" x14ac:dyDescent="0.25">
      <c r="B16" s="10"/>
      <c r="C16" s="10"/>
      <c r="D16" s="10"/>
    </row>
    <row r="18" spans="2:4" x14ac:dyDescent="0.25">
      <c r="B18" s="15" t="s">
        <v>50</v>
      </c>
      <c r="C18" s="16" t="s">
        <v>51</v>
      </c>
    </row>
    <row r="19" spans="2:4" x14ac:dyDescent="0.25">
      <c r="C19" s="16" t="s">
        <v>52</v>
      </c>
    </row>
    <row r="24" spans="2:4" x14ac:dyDescent="0.25">
      <c r="C24" s="17" t="s">
        <v>55</v>
      </c>
      <c r="D24" s="17" t="s">
        <v>58</v>
      </c>
    </row>
    <row r="25" spans="2:4" x14ac:dyDescent="0.25">
      <c r="C25" s="17" t="s">
        <v>56</v>
      </c>
      <c r="D25" s="17" t="s">
        <v>59</v>
      </c>
    </row>
    <row r="26" spans="2:4" x14ac:dyDescent="0.25">
      <c r="C26" s="18" t="s">
        <v>57</v>
      </c>
      <c r="D26" s="18" t="s">
        <v>57</v>
      </c>
    </row>
    <row r="32" spans="2:4" x14ac:dyDescent="0.25">
      <c r="D32" s="17"/>
    </row>
    <row r="33" spans="4:4" x14ac:dyDescent="0.25">
      <c r="D33" s="17"/>
    </row>
    <row r="34" spans="4:4" x14ac:dyDescent="0.25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F1" sqref="F1"/>
    </sheetView>
  </sheetViews>
  <sheetFormatPr defaultColWidth="9.140625" defaultRowHeight="15" x14ac:dyDescent="0.2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4.28515625" style="21" bestFit="1" customWidth="1"/>
    <col min="7" max="7" width="14.28515625" style="22" bestFit="1" customWidth="1"/>
    <col min="8" max="16384" width="9.140625" style="22"/>
  </cols>
  <sheetData>
    <row r="1" spans="1:7" ht="22.5" x14ac:dyDescent="0.2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7" x14ac:dyDescent="0.25">
      <c r="A3" s="2" t="s">
        <v>4</v>
      </c>
      <c r="B3" s="1" t="s">
        <v>5</v>
      </c>
      <c r="C3" s="3" t="s">
        <v>26</v>
      </c>
      <c r="D3" s="23"/>
      <c r="E3" s="23"/>
    </row>
    <row r="4" spans="1:7" x14ac:dyDescent="0.25">
      <c r="A4" s="2"/>
      <c r="B4" s="1" t="s">
        <v>64</v>
      </c>
      <c r="C4" s="3" t="s">
        <v>27</v>
      </c>
      <c r="D4" s="23">
        <f>+E7</f>
        <v>54965909391.003868</v>
      </c>
      <c r="E4" s="23">
        <v>54511230826.003868</v>
      </c>
      <c r="F4" s="24"/>
      <c r="G4" s="24"/>
    </row>
    <row r="5" spans="1:7" x14ac:dyDescent="0.25">
      <c r="A5" s="2"/>
      <c r="B5" s="1" t="s">
        <v>65</v>
      </c>
      <c r="C5" s="3" t="s">
        <v>28</v>
      </c>
      <c r="D5" s="25">
        <f>+E8</f>
        <v>10993.18</v>
      </c>
      <c r="E5" s="25">
        <v>10902.24</v>
      </c>
      <c r="F5" s="24"/>
      <c r="G5" s="24"/>
    </row>
    <row r="6" spans="1:7" x14ac:dyDescent="0.25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 x14ac:dyDescent="0.25">
      <c r="A7" s="2"/>
      <c r="B7" s="1" t="s">
        <v>64</v>
      </c>
      <c r="C7" s="3" t="s">
        <v>30</v>
      </c>
      <c r="D7" s="23">
        <v>54529103941</v>
      </c>
      <c r="E7" s="23">
        <v>54965909391.003868</v>
      </c>
      <c r="F7" s="24"/>
      <c r="G7" s="24"/>
    </row>
    <row r="8" spans="1:7" x14ac:dyDescent="0.25">
      <c r="A8" s="2"/>
      <c r="B8" s="1" t="s">
        <v>65</v>
      </c>
      <c r="C8" s="3" t="s">
        <v>31</v>
      </c>
      <c r="D8" s="25">
        <f>ROUNDDOWN(D7/5000000,2)</f>
        <v>10905.82</v>
      </c>
      <c r="E8" s="25">
        <v>10993.18</v>
      </c>
      <c r="F8" s="24"/>
      <c r="G8" s="24"/>
    </row>
    <row r="9" spans="1:7" ht="21" x14ac:dyDescent="0.25">
      <c r="A9" s="2" t="s">
        <v>8</v>
      </c>
      <c r="B9" s="1" t="s">
        <v>72</v>
      </c>
      <c r="C9" s="3" t="s">
        <v>32</v>
      </c>
      <c r="D9" s="26"/>
      <c r="E9" s="26"/>
      <c r="F9" s="24"/>
      <c r="G9" s="24"/>
    </row>
    <row r="10" spans="1:7" ht="21" x14ac:dyDescent="0.25">
      <c r="A10" s="2"/>
      <c r="B10" s="1" t="s">
        <v>66</v>
      </c>
      <c r="C10" s="3" t="s">
        <v>33</v>
      </c>
      <c r="D10" s="26">
        <f>ROUND(D8-D5,2)</f>
        <v>-87.36</v>
      </c>
      <c r="E10" s="26">
        <v>90.94</v>
      </c>
      <c r="F10" s="24"/>
      <c r="G10" s="24"/>
    </row>
    <row r="11" spans="1:7" ht="21" x14ac:dyDescent="0.25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 x14ac:dyDescent="0.25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 x14ac:dyDescent="0.25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 x14ac:dyDescent="0.25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31.5" x14ac:dyDescent="0.2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 x14ac:dyDescent="0.25">
      <c r="A16" s="2" t="s">
        <v>14</v>
      </c>
      <c r="B16" s="1" t="s">
        <v>5</v>
      </c>
      <c r="C16" s="3" t="s">
        <v>45</v>
      </c>
      <c r="D16" s="23">
        <f>E17</f>
        <v>7240</v>
      </c>
      <c r="E16" s="23">
        <v>7440</v>
      </c>
      <c r="F16" s="24"/>
      <c r="G16" s="24"/>
    </row>
    <row r="17" spans="1:7" x14ac:dyDescent="0.25">
      <c r="A17" s="2" t="s">
        <v>15</v>
      </c>
      <c r="B17" s="1" t="s">
        <v>16</v>
      </c>
      <c r="C17" s="3" t="s">
        <v>38</v>
      </c>
      <c r="D17" s="23">
        <v>6500</v>
      </c>
      <c r="E17" s="23">
        <v>7240</v>
      </c>
      <c r="F17" s="24"/>
      <c r="G17" s="24"/>
    </row>
    <row r="18" spans="1:7" ht="21" x14ac:dyDescent="0.25">
      <c r="A18" s="2" t="s">
        <v>18</v>
      </c>
      <c r="B18" s="1" t="s">
        <v>17</v>
      </c>
      <c r="C18" s="3" t="s">
        <v>39</v>
      </c>
      <c r="D18" s="27">
        <f>(D17-D16)/D16</f>
        <v>-0.10220994475138122</v>
      </c>
      <c r="E18" s="28">
        <v>-2.6881720430107527E-2</v>
      </c>
      <c r="F18" s="24"/>
      <c r="G18" s="24"/>
    </row>
    <row r="19" spans="1:7" ht="31.5" x14ac:dyDescent="0.2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 x14ac:dyDescent="0.25">
      <c r="A20" s="2"/>
      <c r="B20" s="1" t="s">
        <v>19</v>
      </c>
      <c r="C20" s="3" t="s">
        <v>46</v>
      </c>
      <c r="D20" s="26">
        <f>D17-D8</f>
        <v>-4405.82</v>
      </c>
      <c r="E20" s="26">
        <v>-3753.1800000000003</v>
      </c>
      <c r="F20" s="24"/>
      <c r="G20" s="24"/>
    </row>
    <row r="21" spans="1:7" ht="21" x14ac:dyDescent="0.25">
      <c r="A21" s="2"/>
      <c r="B21" s="1" t="s">
        <v>20</v>
      </c>
      <c r="C21" s="3" t="s">
        <v>41</v>
      </c>
      <c r="D21" s="28">
        <f>D20/D8</f>
        <v>-0.40398796239072349</v>
      </c>
      <c r="E21" s="28">
        <v>-0.34140985592885775</v>
      </c>
      <c r="F21" s="24"/>
      <c r="G21" s="24"/>
    </row>
    <row r="22" spans="1:7" ht="21" x14ac:dyDescent="0.25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 x14ac:dyDescent="0.25">
      <c r="A23" s="2"/>
      <c r="B23" s="1" t="s">
        <v>11</v>
      </c>
      <c r="C23" s="3" t="s">
        <v>47</v>
      </c>
      <c r="D23" s="29">
        <v>9090</v>
      </c>
      <c r="E23" s="29">
        <v>9090</v>
      </c>
      <c r="F23" s="24"/>
      <c r="G23" s="24"/>
    </row>
    <row r="24" spans="1:7" x14ac:dyDescent="0.25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7mdb3L6CgaXA8sqLCWZ5dQJIvSE=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n2soEv7+mN5/6JPWEB+PukKB23Y=</DigestValue>
    </Reference>
  </SignedInfo>
  <SignatureValue>N75T1+4V1w7FQYwNoYTw8RbtIiRXcQ/rXU3T5i/tPQkNf8zCub89ecrnpyKjhmXUAfRjBnjGJLxw
sd4ZwOES5TUt+n+xBP+rh1GdgBc8JNvMC/A5myJO7KPtHBdPX5xEkWJk4WOe3oT2BKolM5f8Oy+h
/+B5cspvNtRVX6kS0WA=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aaDY3DtJuWQEwFEL87EIvS/xq54=</DigestValue>
      </Reference>
      <Reference URI="/xl/worksheets/sheet1.xml?ContentType=application/vnd.openxmlformats-officedocument.spreadsheetml.worksheet+xml">
        <DigestMethod Algorithm="http://www.w3.org/2000/09/xmldsig#sha1"/>
        <DigestValue>nXHvDTDS75wZqq9ZPahqDqd51U0=</DigestValue>
      </Reference>
      <Reference URI="/xl/calcChain.xml?ContentType=application/vnd.openxmlformats-officedocument.spreadsheetml.calcChain+xml">
        <DigestMethod Algorithm="http://www.w3.org/2000/09/xmldsig#sha1"/>
        <DigestValue>mnLDOT/pP4IjiOBaluPUjHLPUko=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Fwus+42sT3czUHd3sHu61TpALr0=</DigestValue>
      </Reference>
      <Reference URI="/xl/styles.xml?ContentType=application/vnd.openxmlformats-officedocument.spreadsheetml.styles+xml">
        <DigestMethod Algorithm="http://www.w3.org/2000/09/xmldsig#sha1"/>
        <DigestValue>yszepCxuYtZe8vCqSVLxMqtWdOU=</DigestValue>
      </Reference>
      <Reference URI="/xl/workbook.xml?ContentType=application/vnd.openxmlformats-officedocument.spreadsheetml.sheet.main+xml">
        <DigestMethod Algorithm="http://www.w3.org/2000/09/xmldsig#sha1"/>
        <DigestValue>jIZ8xcoCiFD52pJ/bJkyl0kzzo4=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2020-06-17T10:23:11Z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2020-06-17T10:23:11Z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DSB team</cp:lastModifiedBy>
  <cp:lastPrinted>2018-06-13T08:09:36Z</cp:lastPrinted>
  <dcterms:created xsi:type="dcterms:W3CDTF">2013-07-12T02:32:39Z</dcterms:created>
  <dcterms:modified xsi:type="dcterms:W3CDTF">2020-06-17T10:23:10Z</dcterms:modified>
</cp:coreProperties>
</file>