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7755" activeTab="1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/>
</workbook>
</file>

<file path=xl/calcChain.xml><?xml version="1.0" encoding="utf-8"?>
<calcChain xmlns="http://schemas.openxmlformats.org/spreadsheetml/2006/main">
  <c r="D4" i="2" l="1"/>
  <c r="D16" i="2" l="1"/>
  <c r="D18" i="2" s="1"/>
  <c r="D5" i="2"/>
  <c r="D8" i="2" l="1"/>
  <c r="D9" i="2" l="1"/>
  <c r="D10" i="2" s="1"/>
  <c r="D20" i="2"/>
  <c r="D21" i="2" s="1"/>
  <c r="B10" i="4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<sst xmlns="http://schemas.openxmlformats.org/spreadsheetml/2006/main" count="84" uniqueCount="77">
  <si>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</si>
  <si>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</si>
  <si>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</si>
  <si>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</si>
  <si>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</si>
  <si>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</si>
  <si>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</si>
  <si>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</si>
  <si>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</si>
  <si>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</si>
  <si>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</si>
  <si>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</si>
  <si>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</si>
  <si>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</si>
  <si>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</si>
  <si>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</si>
  <si>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</si>
  <si>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</si>
  <si>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</si>
  <si>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</si>
  <si>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</si>
  <si>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</si>
  <si>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</si>
  <si>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</si>
  <si>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</si>
  <si>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</si>
  <si>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</si>
  <si>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</si>
  <si>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</si>
  <si>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</si>
  <si>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</si>
  <si>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</si>
  <si>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</si>
  <si>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</si>
  <si>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</si>
  <si>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</si>
  <si>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</si>
  <si>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</si>
  <si>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</si>
  <si>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</si>
  <si>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</si>
  <si>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</si>
  <si>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</si>
  <si>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</si>
  <si>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</si>
  <si>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</si>
  <si>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</si>
  <si>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</si>
  <si>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</si>
  <si>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</si>
  <si>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</si>
  <si>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</si>
  <si>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</si>
  <si>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</si>
  <si>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</si>
  <si>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</si>
  <si>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</si>
  <si>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</si>
  <si>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</si>
  <si>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</si>
  <si>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</si>
  <si>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</si>
  <si>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</si>
  <si>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</si>
  <si>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</si>
  <si>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</si>
  <si>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</si>
  <si>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</si>
  <si>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</si>
  <si>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</si>
  <si>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</si>
  <si>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</si>
  <si>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</si>
  <si>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</si>
  <si>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</si>
  <si>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05/05/2020</t>
  </si>
  <si>
    <t>Kỳ báo cáo ngày 12/05/2020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</si>
</sst>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1010000]d/m/yy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>
      <alignment vertical="top"/>
    </xf>
    <xf numFmtId="0" fontId="1" fillId="9" borderId="9" applyNumberFormat="0" applyFont="0" applyAlignment="0" applyProtection="0"/>
    <xf numFmtId="164" fontId="4" fillId="0" borderId="0" applyFont="0" applyFill="0" applyBorder="0" applyAlignment="0" applyProtection="0"/>
  </cellStyleXfs>
  <cellXfs count="30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6" fontId="6" fillId="0" borderId="1" xfId="0" quotePrefix="1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 applyProtection="1">
      <alignment horizontal="center" wrapText="1"/>
    </xf>
    <xf numFmtId="2" fontId="13" fillId="0" borderId="0" xfId="0" applyNumberFormat="1" applyFont="1" applyAlignment="1"/>
    <xf numFmtId="0" fontId="13" fillId="0" borderId="0" xfId="0" applyFont="1" applyAlignment="1"/>
    <xf numFmtId="165" fontId="3" fillId="0" borderId="1" xfId="1" applyNumberFormat="1" applyFont="1" applyFill="1" applyBorder="1" applyAlignment="1" applyProtection="1"/>
    <xf numFmtId="165" fontId="13" fillId="0" borderId="0" xfId="1" applyNumberFormat="1" applyFont="1" applyAlignment="1"/>
    <xf numFmtId="4" fontId="3" fillId="0" borderId="1" xfId="1" applyNumberFormat="1" applyFont="1" applyFill="1" applyBorder="1" applyAlignment="1" applyProtection="1"/>
    <xf numFmtId="43" fontId="3" fillId="0" borderId="1" xfId="1" applyNumberFormat="1" applyFont="1" applyBorder="1" applyAlignment="1" applyProtection="1"/>
    <xf numFmtId="10" fontId="3" fillId="0" borderId="1" xfId="3" applyNumberFormat="1" applyFont="1" applyFill="1" applyBorder="1" applyAlignment="1" applyProtection="1"/>
    <xf numFmtId="10" fontId="3" fillId="0" borderId="1" xfId="3" applyNumberFormat="1" applyFont="1" applyBorder="1" applyAlignment="1" applyProtection="1"/>
    <xf numFmtId="165" fontId="3" fillId="0" borderId="1" xfId="1" applyNumberFormat="1" applyFont="1" applyBorder="1" applyAlignment="1" applyProtection="1"/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10" xfId="46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4"/>
    <cellStyle name="Note 2" xfId="45"/>
    <cellStyle name="Output" xfId="13" builtinId="21" customBuiltin="1"/>
    <cellStyle name="Percent" xfId="3" builtinId="5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4"/>
  <sheetViews>
    <sheetView workbookViewId="0">
      <selection activeCell="D6" sqref="D6"/>
    </sheetView>
  </sheetViews>
  <sheetFormatPr defaultColWidth="9.140625" defaultRowHeight="15" x14ac:dyDescent="0.25"/>
  <cols>
    <col min="1" max="1" width="4.85546875" style="5" customWidth="1"/>
    <col min="2" max="2" width="9.140625" style="5"/>
    <col min="3" max="3" width="35.85546875" style="5" customWidth="1"/>
    <col min="4" max="4" width="27" style="5" customWidth="1"/>
    <col min="5" max="16384" width="9.140625" style="5"/>
  </cols>
  <sheetData>
    <row r="2" spans="2:4" ht="18.75" x14ac:dyDescent="0.25">
      <c r="B2" s="6" t="s">
        <v>73</v>
      </c>
    </row>
    <row r="3" spans="2:4" x14ac:dyDescent="0.25">
      <c r="C3" s="7" t="s">
        <v>60</v>
      </c>
    </row>
    <row r="4" spans="2:4" x14ac:dyDescent="0.25">
      <c r="C4" s="8" t="s">
        <v>62</v>
      </c>
      <c r="D4" s="19">
        <v>43943</v>
      </c>
    </row>
    <row r="5" spans="2:4" x14ac:dyDescent="0.25">
      <c r="C5" s="8" t="s">
        <v>61</v>
      </c>
      <c r="D5" s="19">
        <v>43949</v>
      </c>
    </row>
    <row r="6" spans="2:4" x14ac:dyDescent="0.25">
      <c r="C6" s="8"/>
    </row>
    <row r="7" spans="2:4" x14ac:dyDescent="0.25">
      <c r="B7" s="5" t="s">
        <v>74</v>
      </c>
      <c r="C7" s="8"/>
    </row>
    <row r="8" spans="2:4" x14ac:dyDescent="0.25">
      <c r="B8" s="5" t="s">
        <v>63</v>
      </c>
      <c r="C8" s="8"/>
    </row>
    <row r="9" spans="2:4" x14ac:dyDescent="0.25">
      <c r="B9" s="5" t="s">
        <v>71</v>
      </c>
      <c r="C9" s="8"/>
    </row>
    <row r="10" spans="2:4" x14ac:dyDescent="0.25">
      <c r="B10" s="5" t="str">
        <f>"Ngày lập báo cáo: "&amp;DAY(D5+1)&amp;"/"&amp;MONTH(D5+1)&amp;"/"&amp;(YEAR(D5))</f>
        <v>Ngày lập báo cáo: 29/4/2020</v>
      </c>
    </row>
    <row r="13" spans="2:4" x14ac:dyDescent="0.25">
      <c r="D13" s="9" t="s">
        <v>54</v>
      </c>
    </row>
    <row r="14" spans="2:4" x14ac:dyDescent="0.25">
      <c r="B14" s="10" t="s">
        <v>0</v>
      </c>
      <c r="C14" s="11" t="s">
        <v>48</v>
      </c>
      <c r="D14" s="11" t="s">
        <v>49</v>
      </c>
    </row>
    <row r="15" spans="2:4" ht="30" x14ac:dyDescent="0.25">
      <c r="B15" s="12">
        <v>1</v>
      </c>
      <c r="C15" s="13" t="s">
        <v>70</v>
      </c>
      <c r="D15" s="14" t="s">
        <v>53</v>
      </c>
    </row>
    <row r="16" spans="2:4" x14ac:dyDescent="0.25">
      <c r="B16" s="10"/>
      <c r="C16" s="10"/>
      <c r="D16" s="10"/>
    </row>
    <row r="18" spans="2:4" x14ac:dyDescent="0.25">
      <c r="B18" s="15" t="s">
        <v>50</v>
      </c>
      <c r="C18" s="16" t="s">
        <v>51</v>
      </c>
    </row>
    <row r="19" spans="2:4" x14ac:dyDescent="0.25">
      <c r="C19" s="16" t="s">
        <v>52</v>
      </c>
    </row>
    <row r="24" spans="2:4" x14ac:dyDescent="0.25">
      <c r="C24" s="17" t="s">
        <v>55</v>
      </c>
      <c r="D24" s="17" t="s">
        <v>58</v>
      </c>
    </row>
    <row r="25" spans="2:4" x14ac:dyDescent="0.25">
      <c r="C25" s="17" t="s">
        <v>56</v>
      </c>
      <c r="D25" s="17" t="s">
        <v>59</v>
      </c>
    </row>
    <row r="26" spans="2:4" x14ac:dyDescent="0.25">
      <c r="C26" s="18" t="s">
        <v>57</v>
      </c>
      <c r="D26" s="18" t="s">
        <v>57</v>
      </c>
    </row>
    <row r="32" spans="2:4" x14ac:dyDescent="0.25">
      <c r="D32" s="17"/>
    </row>
    <row r="33" spans="4:4" x14ac:dyDescent="0.25">
      <c r="D33" s="17"/>
    </row>
    <row r="34" spans="4:4" x14ac:dyDescent="0.25">
      <c r="D34" s="18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F6" sqref="F6"/>
    </sheetView>
  </sheetViews>
  <sheetFormatPr defaultColWidth="9.140625" defaultRowHeight="15" x14ac:dyDescent="0.25"/>
  <cols>
    <col min="1" max="1" width="5.140625" style="22" customWidth="1"/>
    <col min="2" max="2" width="34.5703125" style="22" customWidth="1"/>
    <col min="3" max="3" width="10.140625" style="22" customWidth="1"/>
    <col min="4" max="5" width="16.28515625" style="24" customWidth="1"/>
    <col min="6" max="6" width="14.28515625" style="21" bestFit="1" customWidth="1"/>
    <col min="7" max="7" width="14.28515625" style="22" bestFit="1" customWidth="1"/>
    <col min="8" max="16384" width="9.140625" style="22"/>
  </cols>
  <sheetData>
    <row r="1" spans="1:7" ht="22.5" x14ac:dyDescent="0.25">
      <c r="A1" s="20" t="s">
        <v>0</v>
      </c>
      <c r="B1" s="20" t="s">
        <v>1</v>
      </c>
      <c r="C1" s="20" t="s">
        <v>24</v>
      </c>
      <c r="D1" s="20" t="s">
        <v>76</v>
      </c>
      <c r="E1" s="20" t="s">
        <v>75</v>
      </c>
    </row>
    <row r="2" spans="1:7" x14ac:dyDescent="0.25">
      <c r="A2" s="2" t="s">
        <v>2</v>
      </c>
      <c r="B2" s="1" t="s">
        <v>3</v>
      </c>
      <c r="C2" s="3" t="s">
        <v>25</v>
      </c>
      <c r="D2" s="4"/>
      <c r="E2" s="4"/>
    </row>
    <row r="3" spans="1:7" x14ac:dyDescent="0.25">
      <c r="A3" s="2" t="s">
        <v>4</v>
      </c>
      <c r="B3" s="1" t="s">
        <v>5</v>
      </c>
      <c r="C3" s="3" t="s">
        <v>26</v>
      </c>
      <c r="D3" s="23"/>
      <c r="E3" s="23"/>
    </row>
    <row r="4" spans="1:7" x14ac:dyDescent="0.25">
      <c r="A4" s="2"/>
      <c r="B4" s="1" t="s">
        <v>64</v>
      </c>
      <c r="C4" s="3" t="s">
        <v>27</v>
      </c>
      <c r="D4" s="23">
        <f>+E7</f>
        <v>52919575291</v>
      </c>
      <c r="E4" s="23">
        <v>52345086778</v>
      </c>
      <c r="F4" s="24"/>
      <c r="G4" s="24"/>
    </row>
    <row r="5" spans="1:7" x14ac:dyDescent="0.25">
      <c r="A5" s="2"/>
      <c r="B5" s="1" t="s">
        <v>65</v>
      </c>
      <c r="C5" s="3" t="s">
        <v>28</v>
      </c>
      <c r="D5" s="25">
        <f>+E8</f>
        <v>10583.91</v>
      </c>
      <c r="E5" s="25">
        <v>10469.01</v>
      </c>
      <c r="F5" s="24"/>
      <c r="G5" s="24"/>
    </row>
    <row r="6" spans="1:7" x14ac:dyDescent="0.25">
      <c r="A6" s="2" t="s">
        <v>6</v>
      </c>
      <c r="B6" s="1" t="s">
        <v>7</v>
      </c>
      <c r="C6" s="3" t="s">
        <v>29</v>
      </c>
      <c r="D6" s="23"/>
      <c r="E6" s="23"/>
      <c r="F6" s="24"/>
      <c r="G6" s="24"/>
    </row>
    <row r="7" spans="1:7" x14ac:dyDescent="0.25">
      <c r="A7" s="2"/>
      <c r="B7" s="1" t="s">
        <v>64</v>
      </c>
      <c r="C7" s="3" t="s">
        <v>30</v>
      </c>
      <c r="D7" s="23">
        <v>54974617547.003899</v>
      </c>
      <c r="E7" s="23">
        <v>52919575291</v>
      </c>
      <c r="F7" s="24"/>
      <c r="G7" s="24"/>
    </row>
    <row r="8" spans="1:7" x14ac:dyDescent="0.25">
      <c r="A8" s="2"/>
      <c r="B8" s="1" t="s">
        <v>65</v>
      </c>
      <c r="C8" s="3" t="s">
        <v>31</v>
      </c>
      <c r="D8" s="25">
        <f>ROUNDDOWN(D7/5000000,2)</f>
        <v>10994.92</v>
      </c>
      <c r="E8" s="25">
        <v>10583.91</v>
      </c>
      <c r="F8" s="24"/>
      <c r="G8" s="24"/>
    </row>
    <row r="9" spans="1:7" ht="21" x14ac:dyDescent="0.25">
      <c r="A9" s="2" t="s">
        <v>8</v>
      </c>
      <c r="B9" s="1" t="s">
        <v>72</v>
      </c>
      <c r="C9" s="3" t="s">
        <v>32</v>
      </c>
      <c r="D9" s="26">
        <f>D8-D5</f>
        <v>411.01000000000022</v>
      </c>
      <c r="E9" s="26">
        <v>114.89999999999964</v>
      </c>
      <c r="F9" s="24"/>
      <c r="G9" s="24"/>
    </row>
    <row r="10" spans="1:7" ht="21" x14ac:dyDescent="0.25">
      <c r="A10" s="2"/>
      <c r="B10" s="1" t="s">
        <v>66</v>
      </c>
      <c r="C10" s="3" t="s">
        <v>33</v>
      </c>
      <c r="D10" s="26">
        <f>D9</f>
        <v>411.01000000000022</v>
      </c>
      <c r="E10" s="26">
        <v>114.89999999999964</v>
      </c>
      <c r="F10" s="24"/>
      <c r="G10" s="24"/>
    </row>
    <row r="11" spans="1:7" ht="21" x14ac:dyDescent="0.25">
      <c r="A11" s="2"/>
      <c r="B11" s="1" t="s">
        <v>67</v>
      </c>
      <c r="C11" s="3" t="s">
        <v>34</v>
      </c>
      <c r="D11" s="23"/>
      <c r="E11" s="23"/>
      <c r="F11" s="24"/>
      <c r="G11" s="24"/>
    </row>
    <row r="12" spans="1:7" ht="21" x14ac:dyDescent="0.25">
      <c r="A12" s="2" t="s">
        <v>9</v>
      </c>
      <c r="B12" s="1" t="s">
        <v>10</v>
      </c>
      <c r="C12" s="3" t="s">
        <v>44</v>
      </c>
      <c r="D12" s="23"/>
      <c r="E12" s="23"/>
      <c r="F12" s="24"/>
      <c r="G12" s="24"/>
    </row>
    <row r="13" spans="1:7" x14ac:dyDescent="0.25">
      <c r="A13" s="2"/>
      <c r="B13" s="1" t="s">
        <v>11</v>
      </c>
      <c r="C13" s="3" t="s">
        <v>35</v>
      </c>
      <c r="D13" s="23">
        <v>64200046916</v>
      </c>
      <c r="E13" s="23">
        <v>64200046916</v>
      </c>
      <c r="F13" s="24"/>
      <c r="G13" s="24"/>
    </row>
    <row r="14" spans="1:7" x14ac:dyDescent="0.25">
      <c r="A14" s="2"/>
      <c r="B14" s="1" t="s">
        <v>12</v>
      </c>
      <c r="C14" s="3" t="s">
        <v>36</v>
      </c>
      <c r="D14" s="23">
        <v>45496665384</v>
      </c>
      <c r="E14" s="23">
        <v>45496665384</v>
      </c>
      <c r="F14" s="24"/>
      <c r="G14" s="24"/>
    </row>
    <row r="15" spans="1:7" ht="31.5" x14ac:dyDescent="0.25">
      <c r="A15" s="2" t="s">
        <v>13</v>
      </c>
      <c r="B15" s="1" t="s">
        <v>68</v>
      </c>
      <c r="C15" s="3" t="s">
        <v>37</v>
      </c>
      <c r="D15" s="23"/>
      <c r="E15" s="23"/>
      <c r="F15" s="24"/>
      <c r="G15" s="24"/>
    </row>
    <row r="16" spans="1:7" x14ac:dyDescent="0.25">
      <c r="A16" s="2" t="s">
        <v>14</v>
      </c>
      <c r="B16" s="1" t="s">
        <v>5</v>
      </c>
      <c r="C16" s="3" t="s">
        <v>45</v>
      </c>
      <c r="D16" s="23">
        <f>E17</f>
        <v>7400</v>
      </c>
      <c r="E16" s="23">
        <v>7400</v>
      </c>
      <c r="F16" s="24"/>
      <c r="G16" s="24"/>
    </row>
    <row r="17" spans="1:7" x14ac:dyDescent="0.25">
      <c r="A17" s="2" t="s">
        <v>15</v>
      </c>
      <c r="B17" s="1" t="s">
        <v>16</v>
      </c>
      <c r="C17" s="3" t="s">
        <v>38</v>
      </c>
      <c r="D17" s="23">
        <v>7370</v>
      </c>
      <c r="E17" s="23">
        <v>7400</v>
      </c>
      <c r="F17" s="24"/>
      <c r="G17" s="24"/>
    </row>
    <row r="18" spans="1:7" ht="21" x14ac:dyDescent="0.25">
      <c r="A18" s="2" t="s">
        <v>18</v>
      </c>
      <c r="B18" s="1" t="s">
        <v>17</v>
      </c>
      <c r="C18" s="3" t="s">
        <v>39</v>
      </c>
      <c r="D18" s="27">
        <f>(D17-D16)/D16</f>
        <v>-4.0540540540540543E-3</v>
      </c>
      <c r="E18" s="28">
        <v>0</v>
      </c>
      <c r="F18" s="24"/>
      <c r="G18" s="24"/>
    </row>
    <row r="19" spans="1:7" ht="31.5" x14ac:dyDescent="0.25">
      <c r="A19" s="2" t="s">
        <v>21</v>
      </c>
      <c r="B19" s="1" t="s">
        <v>69</v>
      </c>
      <c r="C19" s="3" t="s">
        <v>40</v>
      </c>
      <c r="D19" s="23"/>
      <c r="E19" s="23"/>
      <c r="F19" s="24"/>
      <c r="G19" s="24"/>
    </row>
    <row r="20" spans="1:7" x14ac:dyDescent="0.25">
      <c r="A20" s="2"/>
      <c r="B20" s="1" t="s">
        <v>19</v>
      </c>
      <c r="C20" s="3" t="s">
        <v>46</v>
      </c>
      <c r="D20" s="26">
        <f>D17-D8</f>
        <v>-3624.92</v>
      </c>
      <c r="E20" s="26">
        <v>-3183.91</v>
      </c>
      <c r="F20" s="24"/>
      <c r="G20" s="24"/>
    </row>
    <row r="21" spans="1:7" ht="21" x14ac:dyDescent="0.25">
      <c r="A21" s="2"/>
      <c r="B21" s="1" t="s">
        <v>20</v>
      </c>
      <c r="C21" s="3" t="s">
        <v>41</v>
      </c>
      <c r="D21" s="28">
        <f>D20/D8</f>
        <v>-0.32969043885721772</v>
      </c>
      <c r="E21" s="28">
        <v>-0.30082549832717775</v>
      </c>
      <c r="F21" s="24"/>
      <c r="G21" s="24"/>
    </row>
    <row r="22" spans="1:7" ht="21" x14ac:dyDescent="0.25">
      <c r="A22" s="2" t="s">
        <v>23</v>
      </c>
      <c r="B22" s="1" t="s">
        <v>22</v>
      </c>
      <c r="C22" s="3" t="s">
        <v>42</v>
      </c>
      <c r="D22" s="29"/>
      <c r="E22" s="29"/>
      <c r="F22" s="24"/>
      <c r="G22" s="24"/>
    </row>
    <row r="23" spans="1:7" x14ac:dyDescent="0.25">
      <c r="A23" s="2"/>
      <c r="B23" s="1" t="s">
        <v>11</v>
      </c>
      <c r="C23" s="3" t="s">
        <v>47</v>
      </c>
      <c r="D23" s="29">
        <v>9200</v>
      </c>
      <c r="E23" s="29">
        <v>9290</v>
      </c>
      <c r="F23" s="24"/>
      <c r="G23" s="24"/>
    </row>
    <row r="24" spans="1:7" x14ac:dyDescent="0.25">
      <c r="A24" s="2"/>
      <c r="B24" s="1" t="s">
        <v>12</v>
      </c>
      <c r="C24" s="3" t="s">
        <v>43</v>
      </c>
      <c r="D24" s="29">
        <v>5600</v>
      </c>
      <c r="E24" s="29">
        <v>5600</v>
      </c>
      <c r="F24" s="24"/>
      <c r="G24" s="24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Xe+MqqTBRi4tW0YJgz2Fd7WyTBw=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5EurlKQPtR2I8mwDf8QwQeSTX50=</DigestValue>
    </Reference>
  </SignedInfo>
  <SignatureValue>xTeVdAlRcRSWwuW4VmnZA/xe/QhFtYjqL1moTsdMe+pWuHW2sA8k69VMZ7FWeF/cDWV2DEOuGeam
YJ6AP90Oi7a117nZ/OQFXsVJ/KsQPO5zGNUSFE3lWMOkqYzSXT3GWqGR6g/KnD/RnYEQ5R37SPd1
HSQUthqqhM2TkmltGKU=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HOaLvpw6ZqSZSV/Sqdr3CWCBGmU=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sharedStrings.xml?ContentType=application/vnd.openxmlformats-officedocument.spreadsheetml.sharedStrings+xml">
        <DigestMethod Algorithm="http://www.w3.org/2000/09/xmldsig#sha1"/>
        <DigestValue>YINbZ8+HxEqdSHaqNVxfD0HzRvI=</DigestValue>
      </Reference>
      <Reference URI="/xl/worksheets/sheet1.xml?ContentType=application/vnd.openxmlformats-officedocument.spreadsheetml.worksheet+xml">
        <DigestMethod Algorithm="http://www.w3.org/2000/09/xmldsig#sha1"/>
        <DigestValue>EBmRpFfs9sYNEAV5ymnwn+YIuxo=</DigestValue>
      </Reference>
      <Reference URI="/xl/calcChain.xml?ContentType=application/vnd.openxmlformats-officedocument.spreadsheetml.calcChain+xml">
        <DigestMethod Algorithm="http://www.w3.org/2000/09/xmldsig#sha1"/>
        <DigestValue>pJg3vT2MtVO2Lwgab7R8Qkn3Jco=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2.xml?ContentType=application/vnd.openxmlformats-officedocument.spreadsheetml.worksheet+xml">
        <DigestMethod Algorithm="http://www.w3.org/2000/09/xmldsig#sha1"/>
        <DigestValue>OEUmuLD/mWzGhlFb4lrLIjaM0I4=</DigestValue>
      </Reference>
      <Reference URI="/xl/styles.xml?ContentType=application/vnd.openxmlformats-officedocument.spreadsheetml.styles+xml">
        <DigestMethod Algorithm="http://www.w3.org/2000/09/xmldsig#sha1"/>
        <DigestValue>yszepCxuYtZe8vCqSVLxMqtWdOU=</DigestValue>
      </Reference>
      <Reference URI="/xl/workbook.xml?ContentType=application/vnd.openxmlformats-officedocument.spreadsheetml.sheet.main+xml">
        <DigestMethod Algorithm="http://www.w3.org/2000/09/xmldsig#sha1"/>
        <DigestValue>fQeco631sSuT9KLjGrXOdFPH33U=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2020-05-14T02:15:20Z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2020-05-14T02:15:20Z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DSB team</cp:lastModifiedBy>
  <cp:lastPrinted>2018-06-13T08:09:36Z</cp:lastPrinted>
  <dcterms:created xsi:type="dcterms:W3CDTF">2013-07-12T02:32:39Z</dcterms:created>
  <dcterms:modified xsi:type="dcterms:W3CDTF">2020-05-14T02:15:20Z</dcterms:modified>
</cp:coreProperties>
</file>