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7752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iterate="1"/>
</workbook>
</file>

<file path=xl/calcChain.xml><?xml version="1.0" encoding="utf-8"?>
<calcChain xmlns="http://schemas.openxmlformats.org/spreadsheetml/2006/main">
  <c r="D8" i="2" l="1"/>
  <c r="D4" i="2"/>
  <c r="D16" i="2" l="1"/>
  <c r="D5" i="2"/>
  <c r="D9" i="2" s="1"/>
  <c r="D10" i="2" l="1"/>
  <c r="D18" i="2" l="1"/>
  <c r="D20" i="2" l="1"/>
  <c r="D21" i="2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<sst xmlns="http://schemas.openxmlformats.org/spreadsheetml/2006/main" count="84" uniqueCount="77">
  <si>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</si>
  <si>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</si>
  <si>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</si>
  <si>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</si>
  <si>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</si>
  <si>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</si>
  <si>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</si>
  <si>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</si>
  <si>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</si>
  <si>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</si>
  <si>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</si>
  <si>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</si>
  <si>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</si>
  <si>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</si>
  <si>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</si>
  <si>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</si>
  <si>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</si>
  <si>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</si>
  <si>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</si>
  <si>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</si>
  <si>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</si>
  <si>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</si>
  <si>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</si>
  <si>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</si>
  <si>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</si>
  <si>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</si>
  <si>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</si>
  <si>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</si>
  <si>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</si>
  <si>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</si>
  <si>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</si>
  <si>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</si>
  <si>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</si>
  <si>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</si>
  <si>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</si>
  <si>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</si>
  <si>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</si>
  <si>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</si>
  <si>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</si>
  <si>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</si>
  <si>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</si>
  <si>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</si>
  <si>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</si>
  <si>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</si>
  <si>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</si>
  <si>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</si>
  <si>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</si>
  <si>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</si>
  <si>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</si>
  <si>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</si>
  <si>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</si>
  <si>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</si>
  <si>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</si>
  <si>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</si>
  <si>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</si>
  <si>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</si>
  <si>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</si>
  <si>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</si>
  <si>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</si>
  <si>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</si>
  <si>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</si>
  <si>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</si>
  <si>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</si>
  <si>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</si>
  <si>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</si>
  <si>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</si>
  <si>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</si>
  <si>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</si>
  <si>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</si>
  <si>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</si>
  <si>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</si>
  <si>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</si>
  <si>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</si>
  <si>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</si>
  <si>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</si>
  <si>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28/04/2020</t>
  </si>
  <si>
    <t>Kỳ báo cáo ngày 05/05/2020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</si>
</sst>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4" fontId="3" fillId="0" borderId="1" xfId="1" applyNumberFormat="1" applyFont="1" applyFill="1" applyBorder="1" applyAlignment="1" applyProtection="1"/>
    <xf numFmtId="164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4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6" sqref="D6"/>
    </sheetView>
  </sheetViews>
  <sheetFormatPr defaultColWidth="9.109375" defaultRowHeight="13.8" x14ac:dyDescent="0.3"/>
  <cols>
    <col min="1" max="1" width="4.88671875" style="5" customWidth="1"/>
    <col min="2" max="2" width="9.109375" style="5"/>
    <col min="3" max="3" width="35.88671875" style="5" customWidth="1"/>
    <col min="4" max="4" width="27" style="5" customWidth="1"/>
    <col min="5" max="16384" width="9.109375" style="5"/>
  </cols>
  <sheetData>
    <row r="2" spans="2:4" ht="17.399999999999999" x14ac:dyDescent="0.3">
      <c r="B2" s="6" t="s">
        <v>73</v>
      </c>
    </row>
    <row r="3" spans="2:4" x14ac:dyDescent="0.3">
      <c r="C3" s="7" t="s">
        <v>60</v>
      </c>
    </row>
    <row r="4" spans="2:4" x14ac:dyDescent="0.3">
      <c r="C4" s="8" t="s">
        <v>62</v>
      </c>
      <c r="D4" s="19">
        <v>43943</v>
      </c>
    </row>
    <row r="5" spans="2:4" x14ac:dyDescent="0.3">
      <c r="C5" s="8" t="s">
        <v>61</v>
      </c>
      <c r="D5" s="19">
        <v>43949</v>
      </c>
    </row>
    <row r="6" spans="2:4" x14ac:dyDescent="0.3">
      <c r="C6" s="8"/>
    </row>
    <row r="7" spans="2:4" x14ac:dyDescent="0.3">
      <c r="B7" s="5" t="s">
        <v>74</v>
      </c>
      <c r="C7" s="8"/>
    </row>
    <row r="8" spans="2:4" x14ac:dyDescent="0.3">
      <c r="B8" s="5" t="s">
        <v>63</v>
      </c>
      <c r="C8" s="8"/>
    </row>
    <row r="9" spans="2:4" x14ac:dyDescent="0.3">
      <c r="B9" s="5" t="s">
        <v>71</v>
      </c>
      <c r="C9" s="8"/>
    </row>
    <row r="10" spans="2:4" x14ac:dyDescent="0.3">
      <c r="B10" s="5" t="str">
        <f>"Ngày lập báo cáo: "&amp;DAY(D5+1)&amp;"/"&amp;MONTH(D5+1)&amp;"/"&amp;(YEAR(D5))</f>
        <v>Ngày lập báo cáo: 29/4/2020</v>
      </c>
    </row>
    <row r="13" spans="2:4" x14ac:dyDescent="0.3">
      <c r="D13" s="9" t="s">
        <v>54</v>
      </c>
    </row>
    <row r="14" spans="2:4" x14ac:dyDescent="0.3">
      <c r="B14" s="10" t="s">
        <v>0</v>
      </c>
      <c r="C14" s="11" t="s">
        <v>48</v>
      </c>
      <c r="D14" s="11" t="s">
        <v>49</v>
      </c>
    </row>
    <row r="15" spans="2:4" ht="27.6" x14ac:dyDescent="0.3">
      <c r="B15" s="12">
        <v>1</v>
      </c>
      <c r="C15" s="13" t="s">
        <v>70</v>
      </c>
      <c r="D15" s="14" t="s">
        <v>53</v>
      </c>
    </row>
    <row r="16" spans="2:4" x14ac:dyDescent="0.3">
      <c r="B16" s="10"/>
      <c r="C16" s="10"/>
      <c r="D16" s="10"/>
    </row>
    <row r="18" spans="2:4" x14ac:dyDescent="0.3">
      <c r="B18" s="15" t="s">
        <v>50</v>
      </c>
      <c r="C18" s="16" t="s">
        <v>51</v>
      </c>
    </row>
    <row r="19" spans="2:4" x14ac:dyDescent="0.3">
      <c r="C19" s="16" t="s">
        <v>52</v>
      </c>
    </row>
    <row r="24" spans="2:4" x14ac:dyDescent="0.3">
      <c r="C24" s="17" t="s">
        <v>55</v>
      </c>
      <c r="D24" s="17" t="s">
        <v>58</v>
      </c>
    </row>
    <row r="25" spans="2:4" x14ac:dyDescent="0.3">
      <c r="C25" s="17" t="s">
        <v>56</v>
      </c>
      <c r="D25" s="17" t="s">
        <v>59</v>
      </c>
    </row>
    <row r="26" spans="2:4" x14ac:dyDescent="0.3">
      <c r="C26" s="18" t="s">
        <v>57</v>
      </c>
      <c r="D26" s="18" t="s">
        <v>57</v>
      </c>
    </row>
    <row r="32" spans="2:4" x14ac:dyDescent="0.3">
      <c r="D32" s="17"/>
    </row>
    <row r="33" spans="4:4" x14ac:dyDescent="0.3">
      <c r="D33" s="17"/>
    </row>
    <row r="34" spans="4:4" x14ac:dyDescent="0.3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15" sqref="I15"/>
    </sheetView>
  </sheetViews>
  <sheetFormatPr defaultColWidth="9.109375" defaultRowHeight="14.4" x14ac:dyDescent="0.3"/>
  <cols>
    <col min="1" max="1" width="5.109375" style="22" customWidth="1"/>
    <col min="2" max="2" width="34.5546875" style="22" customWidth="1"/>
    <col min="3" max="3" width="10.109375" style="22" customWidth="1"/>
    <col min="4" max="5" width="16.33203125" style="24" customWidth="1"/>
    <col min="6" max="6" width="14.33203125" style="21" bestFit="1" customWidth="1"/>
    <col min="7" max="7" width="14.33203125" style="22" bestFit="1" customWidth="1"/>
    <col min="8" max="16384" width="9.109375" style="22"/>
  </cols>
  <sheetData>
    <row r="1" spans="1:7" ht="21.6" x14ac:dyDescent="0.3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3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3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3">
      <c r="A4" s="2"/>
      <c r="B4" s="1" t="s">
        <v>64</v>
      </c>
      <c r="C4" s="3" t="s">
        <v>27</v>
      </c>
      <c r="D4" s="23">
        <f>+E7</f>
        <v>52345086778</v>
      </c>
      <c r="E4" s="23">
        <v>52563933060</v>
      </c>
      <c r="F4" s="24"/>
      <c r="G4" s="24"/>
    </row>
    <row r="5" spans="1:7" x14ac:dyDescent="0.3">
      <c r="A5" s="2"/>
      <c r="B5" s="1" t="s">
        <v>65</v>
      </c>
      <c r="C5" s="3" t="s">
        <v>28</v>
      </c>
      <c r="D5" s="25">
        <f>+E8</f>
        <v>10469.01</v>
      </c>
      <c r="E5" s="25">
        <v>10512.78</v>
      </c>
      <c r="F5" s="24"/>
      <c r="G5" s="24"/>
    </row>
    <row r="6" spans="1:7" x14ac:dyDescent="0.3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3">
      <c r="A7" s="2"/>
      <c r="B7" s="1" t="s">
        <v>64</v>
      </c>
      <c r="C7" s="3" t="s">
        <v>30</v>
      </c>
      <c r="D7" s="23">
        <v>52919575291</v>
      </c>
      <c r="E7" s="23">
        <v>52345086778</v>
      </c>
      <c r="F7" s="24"/>
      <c r="G7" s="24"/>
    </row>
    <row r="8" spans="1:7" x14ac:dyDescent="0.3">
      <c r="A8" s="2"/>
      <c r="B8" s="1" t="s">
        <v>65</v>
      </c>
      <c r="C8" s="3" t="s">
        <v>31</v>
      </c>
      <c r="D8" s="25">
        <f>ROUNDDOWN(D7/5000000,2)</f>
        <v>10583.91</v>
      </c>
      <c r="E8" s="25">
        <v>10469.01</v>
      </c>
      <c r="F8" s="24"/>
      <c r="G8" s="24"/>
    </row>
    <row r="9" spans="1:7" ht="20.399999999999999" x14ac:dyDescent="0.3">
      <c r="A9" s="2" t="s">
        <v>8</v>
      </c>
      <c r="B9" s="1" t="s">
        <v>72</v>
      </c>
      <c r="C9" s="3" t="s">
        <v>32</v>
      </c>
      <c r="D9" s="26">
        <f>D8-D5</f>
        <v>114.89999999999964</v>
      </c>
      <c r="E9" s="26">
        <v>-43.770000000000437</v>
      </c>
      <c r="F9" s="24"/>
      <c r="G9" s="24"/>
    </row>
    <row r="10" spans="1:7" ht="20.399999999999999" x14ac:dyDescent="0.3">
      <c r="A10" s="2"/>
      <c r="B10" s="1" t="s">
        <v>66</v>
      </c>
      <c r="C10" s="3" t="s">
        <v>33</v>
      </c>
      <c r="D10" s="26">
        <f>D9</f>
        <v>114.89999999999964</v>
      </c>
      <c r="E10" s="26">
        <v>-43.770000000000437</v>
      </c>
      <c r="F10" s="24"/>
      <c r="G10" s="24"/>
    </row>
    <row r="11" spans="1:7" ht="20.399999999999999" x14ac:dyDescent="0.3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0.399999999999999" x14ac:dyDescent="0.3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3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3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20.399999999999999" x14ac:dyDescent="0.3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3">
      <c r="A16" s="2" t="s">
        <v>14</v>
      </c>
      <c r="B16" s="1" t="s">
        <v>5</v>
      </c>
      <c r="C16" s="3" t="s">
        <v>45</v>
      </c>
      <c r="D16" s="23">
        <f>E17</f>
        <v>7400</v>
      </c>
      <c r="E16" s="23">
        <v>7100</v>
      </c>
      <c r="F16" s="24"/>
      <c r="G16" s="24"/>
    </row>
    <row r="17" spans="1:7" x14ac:dyDescent="0.3">
      <c r="A17" s="2" t="s">
        <v>15</v>
      </c>
      <c r="B17" s="1" t="s">
        <v>16</v>
      </c>
      <c r="C17" s="3" t="s">
        <v>38</v>
      </c>
      <c r="D17" s="23">
        <v>7400</v>
      </c>
      <c r="E17" s="23">
        <v>7400</v>
      </c>
      <c r="F17" s="24"/>
      <c r="G17" s="24"/>
    </row>
    <row r="18" spans="1:7" x14ac:dyDescent="0.3">
      <c r="A18" s="2" t="s">
        <v>18</v>
      </c>
      <c r="B18" s="1" t="s">
        <v>17</v>
      </c>
      <c r="C18" s="3" t="s">
        <v>39</v>
      </c>
      <c r="D18" s="27">
        <f>(D17-D16)/D16</f>
        <v>0</v>
      </c>
      <c r="E18" s="28">
        <v>4.2253521126760563E-2</v>
      </c>
      <c r="F18" s="24"/>
      <c r="G18" s="24"/>
    </row>
    <row r="19" spans="1:7" ht="20.399999999999999" x14ac:dyDescent="0.3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3">
      <c r="A20" s="2"/>
      <c r="B20" s="1" t="s">
        <v>19</v>
      </c>
      <c r="C20" s="3" t="s">
        <v>46</v>
      </c>
      <c r="D20" s="26">
        <f>D17-D8</f>
        <v>-3183.91</v>
      </c>
      <c r="E20" s="26">
        <v>-3069.01</v>
      </c>
      <c r="F20" s="24"/>
      <c r="G20" s="24"/>
    </row>
    <row r="21" spans="1:7" ht="20.399999999999999" x14ac:dyDescent="0.3">
      <c r="A21" s="2"/>
      <c r="B21" s="1" t="s">
        <v>20</v>
      </c>
      <c r="C21" s="3" t="s">
        <v>41</v>
      </c>
      <c r="D21" s="28">
        <f>D20/D8</f>
        <v>-0.30082549832717775</v>
      </c>
      <c r="E21" s="28">
        <v>-0.2931518835114304</v>
      </c>
      <c r="F21" s="24"/>
      <c r="G21" s="24"/>
    </row>
    <row r="22" spans="1:7" ht="20.399999999999999" x14ac:dyDescent="0.3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3">
      <c r="A23" s="2"/>
      <c r="B23" s="1" t="s">
        <v>11</v>
      </c>
      <c r="C23" s="3" t="s">
        <v>47</v>
      </c>
      <c r="D23" s="29">
        <v>9490</v>
      </c>
      <c r="E23" s="29">
        <v>9490</v>
      </c>
      <c r="F23" s="24"/>
      <c r="G23" s="24"/>
    </row>
    <row r="24" spans="1:7" x14ac:dyDescent="0.3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7Gb19FbnJbtcdPJA6xmPWCvUdEk=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r5q+dkdxJxiLNlng2ClQ5W1lTMQ=</DigestValue>
    </Reference>
  </SignedInfo>
  <SignatureValue>O6sMr1IeWso0CSGlKW3zzF4DJTKpgATXlnFNHkuwZxbnc2htC+g0J2Hn7sq7o2TathyYCNr2FKRy
aPJv5fNhACPkcMCb+AAaTV7HSImgYjfhx9mxIOYLndPXArKPBoU8XWzmumhxOMYtAx6XPrEszuob
xBZMODkOB5vRLOpMrck=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ooEFRQsUgoBOB1r8ET0ze2Avam0=</DigestValue>
      </Reference>
      <Reference URI="/xl/worksheets/sheet1.xml?ContentType=application/vnd.openxmlformats-officedocument.spreadsheetml.worksheet+xml">
        <DigestMethod Algorithm="http://www.w3.org/2000/09/xmldsig#sha1"/>
        <DigestValue>cJW7zZoxMBtD8xnJlLWmxWc+uKk=</DigestValue>
      </Reference>
      <Reference URI="/xl/calcChain.xml?ContentType=application/vnd.openxmlformats-officedocument.spreadsheetml.calcChain+xml">
        <DigestMethod Algorithm="http://www.w3.org/2000/09/xmldsig#sha1"/>
        <DigestValue>DcxGUFO0tj5lGSm7ShZ+WyuKrRs=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QEX4LM8ZZdJ8E2d7A/a4QTaNFxk=</DigestValue>
      </Reference>
      <Reference URI="/xl/styles.xml?ContentType=application/vnd.openxmlformats-officedocument.spreadsheetml.styles+xml">
        <DigestMethod Algorithm="http://www.w3.org/2000/09/xmldsig#sha1"/>
        <DigestValue>Z06fWtgQ+CickCz4oiNhJ3fjT2E=</DigestValue>
      </Reference>
      <Reference URI="/xl/workbook.xml?ContentType=application/vnd.openxmlformats-officedocument.spreadsheetml.sheet.main+xml">
        <DigestMethod Algorithm="http://www.w3.org/2000/09/xmldsig#sha1"/>
        <DigestValue>PWXKdUxyrMv17uklAXrGtJIHXR8=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2020-05-06T10:28:28Z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2020-05-06T10:28:28Z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NGUYEN QUOC HUY</cp:lastModifiedBy>
  <cp:lastPrinted>2018-06-13T08:09:36Z</cp:lastPrinted>
  <dcterms:created xsi:type="dcterms:W3CDTF">2013-07-12T02:32:39Z</dcterms:created>
  <dcterms:modified xsi:type="dcterms:W3CDTF">2020-05-06T10:28:28Z</dcterms:modified>
</cp:coreProperties>
</file>