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6" windowHeight="7752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D8" i="2" l="1"/>
  <c r="D9" i="2" s="1"/>
  <c r="D10" i="2" s="1"/>
  <c r="D5" i="2"/>
  <c r="D4" i="2"/>
  <c r="D16" i="2" l="1"/>
  <c r="D18" i="2" l="1"/>
  <c r="D20" i="2" l="1"/>
  <c r="D21" i="2" s="1"/>
  <c r="B10" i="4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<sst xmlns="http://schemas.openxmlformats.org/spreadsheetml/2006/main" count="84" uniqueCount="77">
  <si>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</si>
  <si>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</si>
  <si>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</si>
  <si>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</si>
  <si>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</si>
  <si>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</si>
  <si>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</si>
  <si>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</si>
  <si>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</si>
  <si>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</si>
  <si>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</si>
  <si>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</si>
  <si>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</si>
  <si>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</si>
  <si>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</si>
  <si>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</si>
  <si>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</si>
  <si>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</si>
  <si>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</si>
  <si>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</si>
  <si>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</si>
  <si>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</si>
  <si>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</si>
  <si>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</si>
  <si>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</si>
  <si>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</si>
  <si>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</si>
  <si>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</si>
  <si>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</si>
  <si>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</si>
  <si>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</si>
  <si>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</si>
  <si>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</si>
  <si>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</si>
  <si>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</si>
  <si>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</si>
  <si>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</si>
  <si>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</si>
  <si>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</si>
  <si>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</si>
  <si>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</si>
  <si>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</si>
  <si>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</si>
  <si>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</si>
  <si>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</si>
  <si>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</si>
  <si>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</si>
  <si>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</si>
  <si>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</si>
  <si>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</si>
  <si>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</si>
  <si>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</si>
  <si>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</si>
  <si>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</si>
  <si>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</si>
  <si>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</si>
  <si>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</si>
  <si>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</si>
  <si>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</si>
  <si>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</si>
  <si>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</si>
  <si>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</si>
  <si>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</si>
  <si>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</si>
  <si>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</si>
  <si>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</si>
  <si>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</si>
  <si>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</si>
  <si>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</si>
  <si>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</si>
  <si>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</si>
  <si>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</si>
  <si>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</si>
  <si>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</si>
  <si>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</si>
  <si>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24/03/2020</t>
  </si>
  <si>
    <t>Kỳ báo cáo ngày 31/03/2020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</si>
</sst>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5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4" fontId="3" fillId="0" borderId="1" xfId="1" applyNumberFormat="1" applyFont="1" applyFill="1" applyBorder="1" applyAlignment="1" applyProtection="1"/>
    <xf numFmtId="164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4" fontId="3" fillId="0" borderId="1" xfId="1" applyNumberFormat="1" applyFont="1" applyBorder="1" applyAlignment="1" applyProtection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tabSelected="1" workbookViewId="0">
      <selection activeCell="D6" sqref="D6"/>
    </sheetView>
  </sheetViews>
  <sheetFormatPr defaultColWidth="9.109375" defaultRowHeight="13.8" x14ac:dyDescent="0.3"/>
  <cols>
    <col min="1" max="1" width="4.88671875" style="5" customWidth="1"/>
    <col min="2" max="2" width="9.109375" style="5"/>
    <col min="3" max="3" width="35.88671875" style="5" customWidth="1"/>
    <col min="4" max="4" width="27" style="5" customWidth="1"/>
    <col min="5" max="16384" width="9.109375" style="5"/>
  </cols>
  <sheetData>
    <row r="2" spans="2:4" ht="17.399999999999999" x14ac:dyDescent="0.3">
      <c r="B2" s="6" t="s">
        <v>73</v>
      </c>
    </row>
    <row r="3" spans="2:4" x14ac:dyDescent="0.3">
      <c r="C3" s="7" t="s">
        <v>60</v>
      </c>
    </row>
    <row r="4" spans="2:4" x14ac:dyDescent="0.3">
      <c r="C4" s="8" t="s">
        <v>62</v>
      </c>
      <c r="D4" s="19">
        <v>43915</v>
      </c>
    </row>
    <row r="5" spans="2:4" x14ac:dyDescent="0.3">
      <c r="C5" s="8" t="s">
        <v>61</v>
      </c>
      <c r="D5" s="19">
        <v>43921</v>
      </c>
    </row>
    <row r="6" spans="2:4" x14ac:dyDescent="0.3">
      <c r="C6" s="8"/>
    </row>
    <row r="7" spans="2:4" x14ac:dyDescent="0.3">
      <c r="B7" s="5" t="s">
        <v>74</v>
      </c>
      <c r="C7" s="8"/>
    </row>
    <row r="8" spans="2:4" x14ac:dyDescent="0.3">
      <c r="B8" s="5" t="s">
        <v>63</v>
      </c>
      <c r="C8" s="8"/>
    </row>
    <row r="9" spans="2:4" x14ac:dyDescent="0.3">
      <c r="B9" s="5" t="s">
        <v>71</v>
      </c>
      <c r="C9" s="8"/>
    </row>
    <row r="10" spans="2:4" x14ac:dyDescent="0.3">
      <c r="B10" s="5" t="str">
        <f>"Ngày lập báo cáo: "&amp;DAY(D5+1)&amp;"/"&amp;MONTH(D5+1)&amp;"/"&amp;(YEAR(D5))</f>
        <v>Ngày lập báo cáo: 1/4/2020</v>
      </c>
    </row>
    <row r="13" spans="2:4" x14ac:dyDescent="0.3">
      <c r="D13" s="9" t="s">
        <v>54</v>
      </c>
    </row>
    <row r="14" spans="2:4" x14ac:dyDescent="0.3">
      <c r="B14" s="10" t="s">
        <v>0</v>
      </c>
      <c r="C14" s="11" t="s">
        <v>48</v>
      </c>
      <c r="D14" s="11" t="s">
        <v>49</v>
      </c>
    </row>
    <row r="15" spans="2:4" ht="27.6" x14ac:dyDescent="0.3">
      <c r="B15" s="12">
        <v>1</v>
      </c>
      <c r="C15" s="13" t="s">
        <v>70</v>
      </c>
      <c r="D15" s="14" t="s">
        <v>53</v>
      </c>
    </row>
    <row r="16" spans="2:4" x14ac:dyDescent="0.3">
      <c r="B16" s="10"/>
      <c r="C16" s="10"/>
      <c r="D16" s="10"/>
    </row>
    <row r="18" spans="2:4" x14ac:dyDescent="0.3">
      <c r="B18" s="15" t="s">
        <v>50</v>
      </c>
      <c r="C18" s="16" t="s">
        <v>51</v>
      </c>
    </row>
    <row r="19" spans="2:4" x14ac:dyDescent="0.3">
      <c r="C19" s="16" t="s">
        <v>52</v>
      </c>
    </row>
    <row r="24" spans="2:4" x14ac:dyDescent="0.3">
      <c r="C24" s="17" t="s">
        <v>55</v>
      </c>
      <c r="D24" s="17" t="s">
        <v>58</v>
      </c>
    </row>
    <row r="25" spans="2:4" x14ac:dyDescent="0.3">
      <c r="C25" s="17" t="s">
        <v>56</v>
      </c>
      <c r="D25" s="17" t="s">
        <v>59</v>
      </c>
    </row>
    <row r="26" spans="2:4" x14ac:dyDescent="0.3">
      <c r="C26" s="18" t="s">
        <v>57</v>
      </c>
      <c r="D26" s="18" t="s">
        <v>57</v>
      </c>
    </row>
    <row r="32" spans="2:4" x14ac:dyDescent="0.3">
      <c r="D32" s="17"/>
    </row>
    <row r="33" spans="4:4" x14ac:dyDescent="0.3">
      <c r="D33" s="17"/>
    </row>
    <row r="34" spans="4:4" x14ac:dyDescent="0.3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opLeftCell="A4" workbookViewId="0">
      <selection activeCell="D16" sqref="D16"/>
    </sheetView>
  </sheetViews>
  <sheetFormatPr defaultColWidth="9.109375" defaultRowHeight="14.4" x14ac:dyDescent="0.3"/>
  <cols>
    <col min="1" max="1" width="5.109375" style="22" customWidth="1"/>
    <col min="2" max="2" width="34.5546875" style="22" customWidth="1"/>
    <col min="3" max="3" width="10.109375" style="22" customWidth="1"/>
    <col min="4" max="5" width="16.33203125" style="24" customWidth="1"/>
    <col min="6" max="6" width="14.33203125" style="21" bestFit="1" customWidth="1"/>
    <col min="7" max="7" width="14.33203125" style="22" bestFit="1" customWidth="1"/>
    <col min="8" max="16384" width="9.109375" style="22"/>
  </cols>
  <sheetData>
    <row r="1" spans="1:7" ht="21.6" x14ac:dyDescent="0.3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 x14ac:dyDescent="0.3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3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3">
      <c r="A4" s="2"/>
      <c r="B4" s="1" t="s">
        <v>64</v>
      </c>
      <c r="C4" s="3" t="s">
        <v>27</v>
      </c>
      <c r="D4" s="23">
        <f>+E7</f>
        <v>45496665384</v>
      </c>
      <c r="E4" s="23">
        <v>51701850214</v>
      </c>
      <c r="F4" s="24"/>
      <c r="G4" s="24"/>
    </row>
    <row r="5" spans="1:7" x14ac:dyDescent="0.3">
      <c r="A5" s="2"/>
      <c r="B5" s="1" t="s">
        <v>65</v>
      </c>
      <c r="C5" s="3" t="s">
        <v>28</v>
      </c>
      <c r="D5" s="25">
        <f>+E8</f>
        <v>9099.33</v>
      </c>
      <c r="E5" s="25">
        <v>10340.370000000001</v>
      </c>
      <c r="F5" s="24"/>
      <c r="G5" s="24"/>
    </row>
    <row r="6" spans="1:7" x14ac:dyDescent="0.3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3">
      <c r="A7" s="2"/>
      <c r="B7" s="1" t="s">
        <v>64</v>
      </c>
      <c r="C7" s="3" t="s">
        <v>30</v>
      </c>
      <c r="D7" s="23">
        <v>49338332203.003868</v>
      </c>
      <c r="E7" s="23">
        <v>45496665384</v>
      </c>
      <c r="F7" s="24"/>
      <c r="G7" s="24"/>
    </row>
    <row r="8" spans="1:7" x14ac:dyDescent="0.3">
      <c r="A8" s="2"/>
      <c r="B8" s="1" t="s">
        <v>65</v>
      </c>
      <c r="C8" s="3" t="s">
        <v>31</v>
      </c>
      <c r="D8" s="25">
        <f>ROUNDDOWN(D7/5000000,2)</f>
        <v>9867.66</v>
      </c>
      <c r="E8" s="25">
        <v>9099.33</v>
      </c>
      <c r="F8" s="24"/>
      <c r="G8" s="24"/>
    </row>
    <row r="9" spans="1:7" ht="20.399999999999999" x14ac:dyDescent="0.3">
      <c r="A9" s="2" t="s">
        <v>8</v>
      </c>
      <c r="B9" s="1" t="s">
        <v>72</v>
      </c>
      <c r="C9" s="3" t="s">
        <v>32</v>
      </c>
      <c r="D9" s="26">
        <f>D8-D5</f>
        <v>768.32999999999993</v>
      </c>
      <c r="E9" s="26">
        <v>-1241.0400000000009</v>
      </c>
      <c r="F9" s="24"/>
      <c r="G9" s="24"/>
    </row>
    <row r="10" spans="1:7" ht="20.399999999999999" x14ac:dyDescent="0.3">
      <c r="A10" s="2"/>
      <c r="B10" s="1" t="s">
        <v>66</v>
      </c>
      <c r="C10" s="3" t="s">
        <v>33</v>
      </c>
      <c r="D10" s="26">
        <f>D9</f>
        <v>768.32999999999993</v>
      </c>
      <c r="E10" s="26">
        <v>-1241.0400000000009</v>
      </c>
      <c r="F10" s="24"/>
      <c r="G10" s="24"/>
    </row>
    <row r="11" spans="1:7" ht="20.399999999999999" x14ac:dyDescent="0.3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0.399999999999999" x14ac:dyDescent="0.3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3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 x14ac:dyDescent="0.3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20.399999999999999" x14ac:dyDescent="0.3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3">
      <c r="A16" s="2" t="s">
        <v>14</v>
      </c>
      <c r="B16" s="1" t="s">
        <v>5</v>
      </c>
      <c r="C16" s="3" t="s">
        <v>45</v>
      </c>
      <c r="D16" s="23">
        <f>E17</f>
        <v>6300</v>
      </c>
      <c r="E16" s="23">
        <v>6300</v>
      </c>
      <c r="F16" s="24"/>
      <c r="G16" s="24"/>
    </row>
    <row r="17" spans="1:7" x14ac:dyDescent="0.3">
      <c r="A17" s="2" t="s">
        <v>15</v>
      </c>
      <c r="B17" s="1" t="s">
        <v>16</v>
      </c>
      <c r="C17" s="3" t="s">
        <v>38</v>
      </c>
      <c r="D17" s="23">
        <v>6260</v>
      </c>
      <c r="E17" s="23">
        <v>6300</v>
      </c>
      <c r="F17" s="24"/>
      <c r="G17" s="24"/>
    </row>
    <row r="18" spans="1:7" x14ac:dyDescent="0.3">
      <c r="A18" s="2" t="s">
        <v>18</v>
      </c>
      <c r="B18" s="1" t="s">
        <v>17</v>
      </c>
      <c r="C18" s="3" t="s">
        <v>39</v>
      </c>
      <c r="D18" s="27">
        <f>(D17-D16)/D16</f>
        <v>-6.3492063492063492E-3</v>
      </c>
      <c r="E18" s="28">
        <v>0</v>
      </c>
      <c r="F18" s="24"/>
      <c r="G18" s="24"/>
    </row>
    <row r="19" spans="1:7" ht="20.399999999999999" x14ac:dyDescent="0.3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3">
      <c r="A20" s="2"/>
      <c r="B20" s="1" t="s">
        <v>19</v>
      </c>
      <c r="C20" s="3" t="s">
        <v>46</v>
      </c>
      <c r="D20" s="26">
        <f>D17-D8</f>
        <v>-3607.66</v>
      </c>
      <c r="E20" s="26">
        <v>-2799.33</v>
      </c>
      <c r="F20" s="24"/>
      <c r="G20" s="24"/>
    </row>
    <row r="21" spans="1:7" ht="20.399999999999999" x14ac:dyDescent="0.3">
      <c r="A21" s="2"/>
      <c r="B21" s="1" t="s">
        <v>20</v>
      </c>
      <c r="C21" s="3" t="s">
        <v>41</v>
      </c>
      <c r="D21" s="28">
        <f>D20/D8</f>
        <v>-0.36560440874533578</v>
      </c>
      <c r="E21" s="28">
        <v>-0.30764133183432185</v>
      </c>
      <c r="F21" s="24"/>
      <c r="G21" s="24"/>
    </row>
    <row r="22" spans="1:7" ht="20.399999999999999" x14ac:dyDescent="0.3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3">
      <c r="A23" s="2"/>
      <c r="B23" s="1" t="s">
        <v>11</v>
      </c>
      <c r="C23" s="3" t="s">
        <v>47</v>
      </c>
      <c r="D23" s="29">
        <v>9900</v>
      </c>
      <c r="E23" s="29">
        <v>9900</v>
      </c>
      <c r="F23" s="24"/>
      <c r="G23" s="24"/>
    </row>
    <row r="24" spans="1:7" x14ac:dyDescent="0.3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QiqR/f0xpz0a4X9iwzD5PphahOk=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2YfvpSck7GFtd0JJgAlBF0Ck9/Y=</DigestValue>
    </Reference>
  </SignedInfo>
  <SignatureValue>I1JaQ+10/1CFeNYktErfFiXFqhAzlNG9qRaCcH/Syrzv8OonYQLOHxt/XbjNTMnSgxDaeY7vGpRt
liLWMpyJKIvBYAY8x1jnmW0qhtgSTju5V2L9w4RSBnvLZh0rhgbyzGlvjsuGGaEfWqr4Uq99WCXB
hscbP1ngvmOkuekeSvYtBtXty5MqtBgOW74LWJOnhQYl14D4GOKK42Eesb3MeKE+FBhppRGLda7/
Nv9OcQKujebLVEJXcnWKwq3tSBCNjL6AycH7VFGE0PDnSj3ksU1wUG7duqQuyyXciDuol0NN0gkC
cbsxCJsxD+sfMim6I12Sj+fZjuxdTOjQlCh6TA==</SignatureValue>
  <KeyInfo>
    <X509Data>
      <X509Certificate>MIIDkDCCAnigAwIBAgIKiIa44OXV2DD2azANBgkqhkiG9w0BAQUFADAgMR4wHAYDVQQDExVDb21t
dW5pY2F0aW9ucyBTZXJ2ZXIwHhcNMTkxMjE2MDgxNjIzWhcNMjAwNjEzMDgxNjIzWjAeMRwwGgYD
VQQDExNodXlucTM2QGJpZHYuY29tLnZuMIIBIjANBgkqhkiG9w0BAQEFAAOCAQ8AMIIBCgKCAQEA
yduU/dVJHLuSdNL3rO/ppUcUUJxPAo1HFQWFWbLuWF2kH3Has4ifjxUSjiL4yTuVxbZ8lWDPdSX8
OJKq7ihJg0v44emNzf58VwT9uSNHnWyJcUjgB1bPOZk6YF0NnDXbRypNcC0BMLFKm6P787V+aOaE
iQ3x75fPTVYAhGWoey9VzmiblVEoOkafEfN19jrG77JBlkc+g2UWnnlXQawLr8mKdHDOo2CA4HHe
vEBCR4koRNVdYsfFcoOnR/0CL1Sh9++XfLqzg4cVXhy1QM4EhxNR4q6wFPDKSpLitqcqn3SqDq+t
z5ZGQyqoHcXUZA7QRXh3xKyyY/QUBvJ3E/uwcQIDAQABo4HNMIHKMBMGA1UdJQQMMAoGCCsGAQUF
BwMCMC0GA1UdDgQmBCQwODFBQTMwQy1CNDQwLTU4OEEtOEE0Mi01OUQwOTQyNTZBQTcwPwYDVR0j
BDgwNoAYTHluYy1GRS1Qb29sLTAxLmJpZHYuY29toRqCGEx5bmMtRkUtUG9vbC0wMS5iaWR2LmNv
bTAjBgNVHRIEHDAaghhMeW5jLUZFLVBvb2wtMDEuYmlkdi5jb20wHgYDVR0RBBcwFYETaHV5bnEz
NkBiaWR2LmNvbS52bjANBgkqhkiG9w0BAQUFAAOCAQEAUJCCfqSUc7u0QgIYFP8f2wQ8y00Vw+6y
OerT+REqBDXYudK8FJl5zFCOXerUT86nS3ZsKJzEFoKzGMw4SZCYvFz9JLvv8TasOH1F1MS/vGEd
xW1x4hg0pl+t413S2/SUTJ2v/yzhoe8wQTns+yfOHDthE6Mq6bWnHGtS04HABhVFBr1jmUYS2271
eCbDiCz4MM/CafLE24CHi/f6bo5LkcltcP9F882C5KokoEtPo9gqv9/5uQa8I6IhBgIUY7Co9EYY
tW/xlu0wC+L8fOvj3V4fXCgp5tUjAcA9jU6l5RaR3u8bPzB98/1/C4uL5PaGMxLBupoYt9X4vQXP
s2fwmw==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SBFsrHxd5phOEnnBampvyjT+9Mc=</DigestValue>
      </Reference>
      <Reference URI="/xl/worksheets/sheet1.xml?ContentType=application/vnd.openxmlformats-officedocument.spreadsheetml.worksheet+xml">
        <DigestMethod Algorithm="http://www.w3.org/2000/09/xmldsig#sha1"/>
        <DigestValue>YNKAuu3KmCEW1Wwq2YOqro/Wv1E=</DigestValue>
      </Reference>
      <Reference URI="/xl/calcChain.xml?ContentType=application/vnd.openxmlformats-officedocument.spreadsheetml.calcChain+xml">
        <DigestMethod Algorithm="http://www.w3.org/2000/09/xmldsig#sha1"/>
        <DigestValue>IsdhEo+WJSJTecOS3F+jIvOawUs=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TtdDIvBWBp8fYMGG/es3z2Pguvs=</DigestValue>
      </Reference>
      <Reference URI="/xl/styles.xml?ContentType=application/vnd.openxmlformats-officedocument.spreadsheetml.styles+xml">
        <DigestMethod Algorithm="http://www.w3.org/2000/09/xmldsig#sha1"/>
        <DigestValue>Z06fWtgQ+CickCz4oiNhJ3fjT2E=</DigestValue>
      </Reference>
      <Reference URI="/xl/workbook.xml?ContentType=application/vnd.openxmlformats-officedocument.spreadsheetml.sheet.main+xml">
        <DigestMethod Algorithm="http://www.w3.org/2000/09/xmldsig#sha1"/>
        <DigestValue>d2Of2zElhH5wvJndG56xz/ZM2G8=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2020-04-01T09:41:21Z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2020-04-01T09:41:21Z</xd:SigningTime>
          <xd:SigningCertificate>
            <xd:Cert>
              <xd:CertDigest>
                <DigestMethod Algorithm="http://www.w3.org/2000/09/xmldsig#sha1"/>
                <DigestValue>BppU3x9t1u+jk4bQMLZzNIdIsT8=</DigestValue>
              </xd:CertDigest>
              <xd:IssuerSerial>
                <X509IssuerName>CN=Communications Server</X509IssuerName>
                <X509SerialNumber>644727027276553208788587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NGUYEN QUOC HUY</cp:lastModifiedBy>
  <cp:lastPrinted>2018-06-13T08:09:36Z</cp:lastPrinted>
  <dcterms:created xsi:type="dcterms:W3CDTF">2013-07-12T02:32:39Z</dcterms:created>
  <dcterms:modified xsi:type="dcterms:W3CDTF">2020-04-01T09:41:21Z</dcterms:modified>
</cp:coreProperties>
</file>