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16" i="2" l="1"/>
  <c r="D5" i="2" l="1"/>
  <c r="D4" i="2"/>
  <c r="D18" i="2"/>
  <c r="D8" i="2"/>
  <c r="D9" i="2" l="1"/>
  <c r="D10" i="2" s="1"/>
  <c r="D20" i="2"/>
  <c r="D21" i="2" s="1"/>
  <c r="B10" i="4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<sst xmlns="http://schemas.openxmlformats.org/spreadsheetml/2006/main" count="84" uniqueCount="77">
  <si>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</si>
  <si>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</si>
  <si>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</si>
  <si>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</si>
  <si>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</si>
  <si>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</si>
  <si>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</si>
  <si>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</si>
  <si>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</si>
  <si>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</si>
  <si>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</si>
  <si>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</si>
  <si>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</si>
  <si>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</si>
  <si>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</si>
  <si>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</si>
  <si>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</si>
  <si>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</si>
  <si>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</si>
  <si>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</si>
  <si>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</si>
  <si>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</si>
  <si>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</si>
  <si>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</si>
  <si>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</si>
  <si>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</si>
  <si>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</si>
  <si>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</si>
  <si>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</si>
  <si>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</si>
  <si>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</si>
  <si>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</si>
  <si>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</si>
  <si>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</si>
  <si>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</si>
  <si>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</si>
  <si>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</si>
  <si>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</si>
  <si>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</si>
  <si>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</si>
  <si>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</si>
  <si>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</si>
  <si>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</si>
  <si>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</si>
  <si>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</si>
  <si>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</si>
  <si>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</si>
  <si>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</si>
  <si>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</si>
  <si>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</si>
  <si>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</si>
  <si>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</si>
  <si>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</si>
  <si>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</si>
  <si>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</si>
  <si>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</si>
  <si>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</si>
  <si>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</si>
  <si>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</si>
  <si>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</si>
  <si>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</si>
  <si>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</si>
  <si>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</si>
  <si>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</si>
  <si>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</si>
  <si>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</si>
  <si>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</si>
  <si>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</si>
  <si>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</si>
  <si>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</si>
  <si>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</si>
  <si>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</si>
  <si>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</si>
  <si>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</si>
  <si>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</si>
  <si>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17/03/2020</t>
  </si>
  <si>
    <t>Kỳ báo cáo ngày 24/03/2020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</si>
</sst>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4" fontId="3" fillId="0" borderId="1" xfId="1" applyNumberFormat="1" applyFont="1" applyFill="1" applyBorder="1" applyAlignment="1" applyProtection="1"/>
    <xf numFmtId="164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4" fontId="3" fillId="0" borderId="1" xfId="1" applyNumberFormat="1" applyFont="1" applyBorder="1" applyAlignment="1" applyProtection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E6" sqref="E6"/>
    </sheetView>
  </sheetViews>
  <sheetFormatPr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19">
        <v>43908</v>
      </c>
    </row>
    <row r="5" spans="2:4" x14ac:dyDescent="0.25">
      <c r="C5" s="8" t="s">
        <v>61</v>
      </c>
      <c r="D5" s="19">
        <v>43914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25/3/2020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D14" sqref="D14"/>
    </sheetView>
  </sheetViews>
  <sheetFormatPr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25">
      <c r="A4" s="2"/>
      <c r="B4" s="1" t="s">
        <v>64</v>
      </c>
      <c r="C4" s="3" t="s">
        <v>27</v>
      </c>
      <c r="D4" s="23">
        <f>+E7</f>
        <v>51701850214</v>
      </c>
      <c r="E4" s="23">
        <v>55169915524</v>
      </c>
      <c r="F4" s="24"/>
      <c r="G4" s="24"/>
    </row>
    <row r="5" spans="1:7" x14ac:dyDescent="0.25">
      <c r="A5" s="2"/>
      <c r="B5" s="1" t="s">
        <v>65</v>
      </c>
      <c r="C5" s="3" t="s">
        <v>28</v>
      </c>
      <c r="D5" s="25">
        <f>+E8</f>
        <v>10340.370000000001</v>
      </c>
      <c r="E5" s="25">
        <v>11033.98</v>
      </c>
      <c r="F5" s="24"/>
      <c r="G5" s="24"/>
    </row>
    <row r="6" spans="1:7" x14ac:dyDescent="0.25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25">
      <c r="A7" s="2"/>
      <c r="B7" s="1" t="s">
        <v>64</v>
      </c>
      <c r="C7" s="3" t="s">
        <v>30</v>
      </c>
      <c r="D7" s="23">
        <v>45496665384</v>
      </c>
      <c r="E7" s="23">
        <v>51701850214</v>
      </c>
      <c r="F7" s="24"/>
      <c r="G7" s="24"/>
    </row>
    <row r="8" spans="1:7" x14ac:dyDescent="0.25">
      <c r="A8" s="2"/>
      <c r="B8" s="1" t="s">
        <v>65</v>
      </c>
      <c r="C8" s="3" t="s">
        <v>31</v>
      </c>
      <c r="D8" s="25">
        <f>ROUNDDOWN(D7/5000000,2)</f>
        <v>9099.33</v>
      </c>
      <c r="E8" s="25">
        <v>10340.370000000001</v>
      </c>
      <c r="F8" s="24"/>
      <c r="G8" s="24"/>
    </row>
    <row r="9" spans="1:7" ht="21" x14ac:dyDescent="0.25">
      <c r="A9" s="2" t="s">
        <v>8</v>
      </c>
      <c r="B9" s="1" t="s">
        <v>72</v>
      </c>
      <c r="C9" s="3" t="s">
        <v>32</v>
      </c>
      <c r="D9" s="26">
        <f>D8-D5</f>
        <v>-1241.0400000000009</v>
      </c>
      <c r="E9" s="26">
        <v>-693.60999999999876</v>
      </c>
      <c r="F9" s="24"/>
      <c r="G9" s="24"/>
    </row>
    <row r="10" spans="1:7" ht="21" x14ac:dyDescent="0.25">
      <c r="A10" s="2"/>
      <c r="B10" s="1" t="s">
        <v>66</v>
      </c>
      <c r="C10" s="3" t="s">
        <v>33</v>
      </c>
      <c r="D10" s="26">
        <f>D9</f>
        <v>-1241.0400000000009</v>
      </c>
      <c r="E10" s="26">
        <v>-693.60999999999876</v>
      </c>
      <c r="F10" s="24"/>
      <c r="G10" s="24"/>
    </row>
    <row r="11" spans="1:7" ht="21" x14ac:dyDescent="0.25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 x14ac:dyDescent="0.25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25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 x14ac:dyDescent="0.25">
      <c r="A14" s="2"/>
      <c r="B14" s="1" t="s">
        <v>12</v>
      </c>
      <c r="C14" s="3" t="s">
        <v>36</v>
      </c>
      <c r="D14" s="23">
        <v>45496665384</v>
      </c>
      <c r="E14" s="23">
        <v>51701850214</v>
      </c>
      <c r="F14" s="24"/>
      <c r="G14" s="24"/>
    </row>
    <row r="15" spans="1:7" ht="31.5" x14ac:dyDescent="0.2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25">
      <c r="A16" s="2" t="s">
        <v>14</v>
      </c>
      <c r="B16" s="1" t="s">
        <v>5</v>
      </c>
      <c r="C16" s="3" t="s">
        <v>45</v>
      </c>
      <c r="D16" s="23">
        <f>E17</f>
        <v>6300</v>
      </c>
      <c r="E16" s="23">
        <v>6580</v>
      </c>
      <c r="F16" s="24"/>
      <c r="G16" s="24"/>
    </row>
    <row r="17" spans="1:7" x14ac:dyDescent="0.25">
      <c r="A17" s="2" t="s">
        <v>15</v>
      </c>
      <c r="B17" s="1" t="s">
        <v>16</v>
      </c>
      <c r="C17" s="3" t="s">
        <v>38</v>
      </c>
      <c r="D17" s="23">
        <v>6300</v>
      </c>
      <c r="E17" s="23">
        <v>6300</v>
      </c>
      <c r="F17" s="24"/>
      <c r="G17" s="24"/>
    </row>
    <row r="18" spans="1:7" ht="21" x14ac:dyDescent="0.25">
      <c r="A18" s="2" t="s">
        <v>18</v>
      </c>
      <c r="B18" s="1" t="s">
        <v>17</v>
      </c>
      <c r="C18" s="3" t="s">
        <v>39</v>
      </c>
      <c r="D18" s="27">
        <f>(D17-D16)/D16</f>
        <v>0</v>
      </c>
      <c r="E18" s="28">
        <v>-4.2553191489361701E-2</v>
      </c>
      <c r="F18" s="24"/>
      <c r="G18" s="24"/>
    </row>
    <row r="19" spans="1:7" ht="31.5" x14ac:dyDescent="0.2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 x14ac:dyDescent="0.25">
      <c r="A20" s="2"/>
      <c r="B20" s="1" t="s">
        <v>19</v>
      </c>
      <c r="C20" s="3" t="s">
        <v>46</v>
      </c>
      <c r="D20" s="26">
        <f>D17-D8</f>
        <v>-2799.33</v>
      </c>
      <c r="E20" s="26">
        <v>-4040.3700000000008</v>
      </c>
      <c r="F20" s="24"/>
      <c r="G20" s="24"/>
    </row>
    <row r="21" spans="1:7" ht="21" x14ac:dyDescent="0.25">
      <c r="A21" s="2"/>
      <c r="B21" s="1" t="s">
        <v>20</v>
      </c>
      <c r="C21" s="3" t="s">
        <v>41</v>
      </c>
      <c r="D21" s="28">
        <f>D20/D8</f>
        <v>-0.30764133183432185</v>
      </c>
      <c r="E21" s="28">
        <v>-0.3907374687752953</v>
      </c>
      <c r="F21" s="24"/>
      <c r="G21" s="24"/>
    </row>
    <row r="22" spans="1:7" ht="21" x14ac:dyDescent="0.25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25">
      <c r="A23" s="2"/>
      <c r="B23" s="1" t="s">
        <v>11</v>
      </c>
      <c r="C23" s="3" t="s">
        <v>47</v>
      </c>
      <c r="D23" s="29">
        <v>9900</v>
      </c>
      <c r="E23" s="29">
        <v>9900</v>
      </c>
      <c r="F23" s="24"/>
      <c r="G23" s="24"/>
    </row>
    <row r="24" spans="1:7" x14ac:dyDescent="0.25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xV9XT+RjPYNnRN1qHo4QsaK+4QQ=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5GeP5hmbQt0bJ3nZQrIV91wOVf4=</DigestValue>
    </Reference>
  </SignedInfo>
  <SignatureValue>sMt0Tz/idIYds/vUdrZmSqGWpKRxwpviootpDrzCfvi0h9PxrUoMYzP8WPX2KUnDhoOFAi2vP5Ec
UU0mKpEAMy+ZFsWI6nt8Ju2y4rJnUfgJIvqnQM3LsXZQKz3bPGAjLWSpNDNPI9LSZ3izvSXgGokx
33vJrM1hWjPVtH1s3AQ=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wx3e/OFdrzsFxCg+haAuFu3pqic=</DigestValue>
      </Reference>
      <Reference URI="/xl/worksheets/sheet1.xml?ContentType=application/vnd.openxmlformats-officedocument.spreadsheetml.worksheet+xml">
        <DigestMethod Algorithm="http://www.w3.org/2000/09/xmldsig#sha1"/>
        <DigestValue>aXccss81q0fhsAtvInXJHhNh0Og=</DigestValue>
      </Reference>
      <Reference URI="/xl/calcChain.xml?ContentType=application/vnd.openxmlformats-officedocument.spreadsheetml.calcChain+xml">
        <DigestMethod Algorithm="http://www.w3.org/2000/09/xmldsig#sha1"/>
        <DigestValue>vUs9BrrDIcvFT8/frMDQfORNxCE=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ZIpDiD2vBHM+XntffPckp7Dr1gs=</DigestValue>
      </Reference>
      <Reference URI="/xl/styles.xml?ContentType=application/vnd.openxmlformats-officedocument.spreadsheetml.styles+xml">
        <DigestMethod Algorithm="http://www.w3.org/2000/09/xmldsig#sha1"/>
        <DigestValue>Z06fWtgQ+CickCz4oiNhJ3fjT2E=</DigestValue>
      </Reference>
      <Reference URI="/xl/workbook.xml?ContentType=application/vnd.openxmlformats-officedocument.spreadsheetml.sheet.main+xml">
        <DigestMethod Algorithm="http://www.w3.org/2000/09/xmldsig#sha1"/>
        <DigestValue>2iugGrpN4fpo7SOSAulzK3eQRB8=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2020-03-25T10:17:03Z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2020-03-25T10:17:03Z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2020-03-25T10:17:03Z</dcterms:modified>
</cp:coreProperties>
</file>