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60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25725"/>
</workbook>
</file>

<file path=xl/calcChain.xml><?xml version="1.0" encoding="utf-8"?>
<calcChain xmlns="http://schemas.openxmlformats.org/spreadsheetml/2006/main">
  <c r="D16" i="2"/>
  <c r="D18" s="1"/>
  <c r="D8"/>
  <c r="D5"/>
  <c r="D9" s="1"/>
  <c r="D10" s="1"/>
  <c r="D20" l="1"/>
  <c r="D21" s="1"/>
  <c r="D4"/>
  <c r="B10" i="4" l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<sst xmlns="http://schemas.openxmlformats.org/spreadsheetml/2006/main" count="84" uniqueCount="77">
  <si>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</si>
  <si>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</si>
  <si>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</si>
  <si>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</si>
  <si>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</si>
  <si>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</si>
  <si>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</si>
  <si>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</si>
  <si>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</si>
  <si>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</si>
  <si>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</si>
  <si>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</si>
  <si>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</si>
  <si>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</si>
  <si>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</si>
  <si>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</si>
  <si>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</si>
  <si>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</si>
  <si>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</si>
  <si>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</si>
  <si>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</si>
  <si>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</si>
  <si>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</si>
  <si>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</si>
  <si>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</si>
  <si>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</si>
  <si>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</si>
  <si>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</si>
  <si>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</si>
  <si>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</si>
  <si>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</si>
  <si>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</si>
  <si>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</si>
  <si>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</si>
  <si>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</si>
  <si>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</si>
  <si>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</si>
  <si>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</si>
  <si>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</si>
  <si>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</si>
  <si>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</si>
  <si>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</si>
  <si>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</si>
  <si>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</si>
  <si>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</si>
  <si>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</si>
  <si>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</si>
  <si>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</si>
  <si>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</si>
  <si>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</si>
  <si>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</si>
  <si>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</si>
  <si>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</si>
  <si>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</si>
  <si>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</si>
  <si>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</si>
  <si>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</si>
  <si>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</si>
  <si>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</si>
  <si>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</si>
  <si>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</si>
  <si>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</si>
  <si>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</si>
  <si>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</si>
  <si>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</si>
  <si>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</si>
  <si>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</si>
  <si>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</si>
  <si>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</si>
  <si>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</si>
  <si>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</si>
  <si>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</si>
  <si>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</si>
  <si>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</si>
  <si>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</si>
  <si>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10/03/2020</t>
  </si>
  <si>
    <t>Kỳ báo cáo ngày 17/03/2020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</si>
</sst>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_);_(* \(#,##0\);_(* &quot;-&quot;??_);_(@_)"/>
    <numFmt numFmtId="166" formatCode="[$-1010000]d/m/yyyy;@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</cellStyleXfs>
  <cellXfs count="30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5" fontId="3" fillId="0" borderId="1" xfId="1" applyNumberFormat="1" applyFont="1" applyFill="1" applyBorder="1" applyAlignment="1" applyProtection="1"/>
    <xf numFmtId="165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164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5" fontId="3" fillId="0" borderId="1" xfId="1" applyNumberFormat="1" applyFont="1" applyBorder="1" applyAlignment="1" applyProtection="1"/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D34"/>
  <sheetViews>
    <sheetView workbookViewId="0">
      <selection activeCell="I22" sqref="I22"/>
    </sheetView>
  </sheetViews>
  <sheetFormatPr defaultRowHeight="1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>
      <c r="B2" s="6" t="s">
        <v>73</v>
      </c>
    </row>
    <row r="3" spans="2:4">
      <c r="C3" s="7" t="s">
        <v>60</v>
      </c>
    </row>
    <row r="4" spans="2:4">
      <c r="C4" s="8" t="s">
        <v>62</v>
      </c>
      <c r="D4" s="19">
        <v>43901</v>
      </c>
    </row>
    <row r="5" spans="2:4">
      <c r="C5" s="8" t="s">
        <v>61</v>
      </c>
      <c r="D5" s="19">
        <v>43907</v>
      </c>
    </row>
    <row r="6" spans="2:4">
      <c r="C6" s="8"/>
    </row>
    <row r="7" spans="2:4">
      <c r="B7" s="5" t="s">
        <v>74</v>
      </c>
      <c r="C7" s="8"/>
    </row>
    <row r="8" spans="2:4">
      <c r="B8" s="5" t="s">
        <v>63</v>
      </c>
      <c r="C8" s="8"/>
    </row>
    <row r="9" spans="2:4">
      <c r="B9" s="5" t="s">
        <v>71</v>
      </c>
      <c r="C9" s="8"/>
    </row>
    <row r="10" spans="2:4">
      <c r="B10" s="5" t="str">
        <f>"Ngày lập báo cáo: "&amp;DAY(D5+1)&amp;"/"&amp;MONTH(D5+1)&amp;"/"&amp;(YEAR(D5))</f>
        <v>Ngày lập báo cáo: 18/3/2020</v>
      </c>
    </row>
    <row r="13" spans="2:4">
      <c r="D13" s="9" t="s">
        <v>54</v>
      </c>
    </row>
    <row r="14" spans="2:4">
      <c r="B14" s="10" t="s">
        <v>0</v>
      </c>
      <c r="C14" s="11" t="s">
        <v>48</v>
      </c>
      <c r="D14" s="11" t="s">
        <v>49</v>
      </c>
    </row>
    <row r="15" spans="2:4" ht="30">
      <c r="B15" s="12">
        <v>1</v>
      </c>
      <c r="C15" s="13" t="s">
        <v>70</v>
      </c>
      <c r="D15" s="14" t="s">
        <v>53</v>
      </c>
    </row>
    <row r="16" spans="2:4">
      <c r="B16" s="10"/>
      <c r="C16" s="10"/>
      <c r="D16" s="10"/>
    </row>
    <row r="18" spans="2:4">
      <c r="B18" s="15" t="s">
        <v>50</v>
      </c>
      <c r="C18" s="16" t="s">
        <v>51</v>
      </c>
    </row>
    <row r="19" spans="2:4">
      <c r="C19" s="16" t="s">
        <v>52</v>
      </c>
    </row>
    <row r="24" spans="2:4">
      <c r="C24" s="17" t="s">
        <v>55</v>
      </c>
      <c r="D24" s="17" t="s">
        <v>58</v>
      </c>
    </row>
    <row r="25" spans="2:4">
      <c r="C25" s="17" t="s">
        <v>56</v>
      </c>
      <c r="D25" s="17" t="s">
        <v>59</v>
      </c>
    </row>
    <row r="26" spans="2:4">
      <c r="C26" s="18" t="s">
        <v>57</v>
      </c>
      <c r="D26" s="18" t="s">
        <v>57</v>
      </c>
    </row>
    <row r="32" spans="2:4">
      <c r="D32" s="17"/>
    </row>
    <row r="33" spans="4:4">
      <c r="D33" s="17"/>
    </row>
    <row r="34" spans="4:4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E14" sqref="E14"/>
    </sheetView>
  </sheetViews>
  <sheetFormatPr defaultRowHeight="1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4.28515625" style="21" bestFit="1" customWidth="1"/>
    <col min="7" max="7" width="14.28515625" style="22" bestFit="1" customWidth="1"/>
    <col min="8" max="16384" width="9.140625" style="22"/>
  </cols>
  <sheetData>
    <row r="1" spans="1:7" ht="22.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7">
      <c r="A2" s="2" t="s">
        <v>2</v>
      </c>
      <c r="B2" s="1" t="s">
        <v>3</v>
      </c>
      <c r="C2" s="3" t="s">
        <v>25</v>
      </c>
      <c r="D2" s="4"/>
      <c r="E2" s="4"/>
    </row>
    <row r="3" spans="1:7">
      <c r="A3" s="2" t="s">
        <v>4</v>
      </c>
      <c r="B3" s="1" t="s">
        <v>5</v>
      </c>
      <c r="C3" s="3" t="s">
        <v>26</v>
      </c>
      <c r="D3" s="23"/>
      <c r="E3" s="23"/>
    </row>
    <row r="4" spans="1:7">
      <c r="A4" s="2"/>
      <c r="B4" s="1" t="s">
        <v>64</v>
      </c>
      <c r="C4" s="3" t="s">
        <v>27</v>
      </c>
      <c r="D4" s="23">
        <f>+E7</f>
        <v>55169915524</v>
      </c>
      <c r="E4" s="23">
        <v>57962177036</v>
      </c>
      <c r="F4" s="24"/>
      <c r="G4" s="24"/>
    </row>
    <row r="5" spans="1:7">
      <c r="A5" s="2"/>
      <c r="B5" s="1" t="s">
        <v>65</v>
      </c>
      <c r="C5" s="3" t="s">
        <v>28</v>
      </c>
      <c r="D5" s="25">
        <f>+E8</f>
        <v>11033.98</v>
      </c>
      <c r="E5" s="25">
        <v>11592.43</v>
      </c>
      <c r="F5" s="24"/>
      <c r="G5" s="24"/>
    </row>
    <row r="6" spans="1:7">
      <c r="A6" s="2" t="s">
        <v>6</v>
      </c>
      <c r="B6" s="1" t="s">
        <v>7</v>
      </c>
      <c r="C6" s="3" t="s">
        <v>29</v>
      </c>
      <c r="D6" s="23"/>
      <c r="E6" s="23"/>
      <c r="F6" s="24"/>
      <c r="G6" s="24"/>
    </row>
    <row r="7" spans="1:7">
      <c r="A7" s="2"/>
      <c r="B7" s="1" t="s">
        <v>64</v>
      </c>
      <c r="C7" s="3" t="s">
        <v>30</v>
      </c>
      <c r="D7" s="23">
        <v>51701850214</v>
      </c>
      <c r="E7" s="23">
        <v>55169915524</v>
      </c>
      <c r="F7" s="24"/>
      <c r="G7" s="24"/>
    </row>
    <row r="8" spans="1:7">
      <c r="A8" s="2"/>
      <c r="B8" s="1" t="s">
        <v>65</v>
      </c>
      <c r="C8" s="3" t="s">
        <v>31</v>
      </c>
      <c r="D8" s="25">
        <f>ROUNDDOWN(D7/5000000,2)</f>
        <v>10340.370000000001</v>
      </c>
      <c r="E8" s="25">
        <v>11033.98</v>
      </c>
      <c r="F8" s="24"/>
      <c r="G8" s="24"/>
    </row>
    <row r="9" spans="1:7" ht="21">
      <c r="A9" s="2" t="s">
        <v>8</v>
      </c>
      <c r="B9" s="1" t="s">
        <v>72</v>
      </c>
      <c r="C9" s="3" t="s">
        <v>32</v>
      </c>
      <c r="D9" s="26">
        <f>D8-D5</f>
        <v>-693.60999999999876</v>
      </c>
      <c r="E9" s="26">
        <v>-558.45000000000073</v>
      </c>
      <c r="F9" s="24"/>
      <c r="G9" s="24"/>
    </row>
    <row r="10" spans="1:7" ht="21">
      <c r="A10" s="2"/>
      <c r="B10" s="1" t="s">
        <v>66</v>
      </c>
      <c r="C10" s="3" t="s">
        <v>33</v>
      </c>
      <c r="D10" s="26">
        <f>D9</f>
        <v>-693.60999999999876</v>
      </c>
      <c r="E10" s="26">
        <v>-558.45000000000073</v>
      </c>
      <c r="F10" s="24"/>
      <c r="G10" s="24"/>
    </row>
    <row r="11" spans="1:7" ht="21">
      <c r="A11" s="2"/>
      <c r="B11" s="1" t="s">
        <v>67</v>
      </c>
      <c r="C11" s="3" t="s">
        <v>34</v>
      </c>
      <c r="D11" s="23"/>
      <c r="E11" s="23"/>
      <c r="F11" s="24"/>
      <c r="G11" s="24"/>
    </row>
    <row r="12" spans="1:7" ht="21">
      <c r="A12" s="2" t="s">
        <v>9</v>
      </c>
      <c r="B12" s="1" t="s">
        <v>10</v>
      </c>
      <c r="C12" s="3" t="s">
        <v>44</v>
      </c>
      <c r="D12" s="23"/>
      <c r="E12" s="23"/>
      <c r="F12" s="24"/>
      <c r="G12" s="24"/>
    </row>
    <row r="13" spans="1:7">
      <c r="A13" s="2"/>
      <c r="B13" s="1" t="s">
        <v>11</v>
      </c>
      <c r="C13" s="3" t="s">
        <v>35</v>
      </c>
      <c r="D13" s="23">
        <v>64200046916</v>
      </c>
      <c r="E13" s="23">
        <v>64200046916</v>
      </c>
      <c r="F13" s="24"/>
      <c r="G13" s="24"/>
    </row>
    <row r="14" spans="1:7">
      <c r="A14" s="2"/>
      <c r="B14" s="1" t="s">
        <v>12</v>
      </c>
      <c r="C14" s="3" t="s">
        <v>36</v>
      </c>
      <c r="D14" s="23">
        <v>51701850214</v>
      </c>
      <c r="E14" s="23">
        <v>55169915524</v>
      </c>
      <c r="F14" s="24"/>
      <c r="G14" s="24"/>
    </row>
    <row r="15" spans="1:7" ht="31.5">
      <c r="A15" s="2" t="s">
        <v>13</v>
      </c>
      <c r="B15" s="1" t="s">
        <v>68</v>
      </c>
      <c r="C15" s="3" t="s">
        <v>37</v>
      </c>
      <c r="D15" s="23"/>
      <c r="E15" s="23"/>
      <c r="F15" s="24"/>
      <c r="G15" s="24"/>
    </row>
    <row r="16" spans="1:7">
      <c r="A16" s="2" t="s">
        <v>14</v>
      </c>
      <c r="B16" s="1" t="s">
        <v>5</v>
      </c>
      <c r="C16" s="3" t="s">
        <v>45</v>
      </c>
      <c r="D16" s="23">
        <f>E17</f>
        <v>6580</v>
      </c>
      <c r="E16" s="23">
        <v>7070</v>
      </c>
      <c r="F16" s="24"/>
      <c r="G16" s="24"/>
    </row>
    <row r="17" spans="1:7">
      <c r="A17" s="2" t="s">
        <v>15</v>
      </c>
      <c r="B17" s="1" t="s">
        <v>16</v>
      </c>
      <c r="C17" s="3" t="s">
        <v>38</v>
      </c>
      <c r="D17" s="23">
        <v>6300</v>
      </c>
      <c r="E17" s="23">
        <v>6580</v>
      </c>
      <c r="F17" s="24"/>
      <c r="G17" s="24"/>
    </row>
    <row r="18" spans="1:7" ht="21">
      <c r="A18" s="2" t="s">
        <v>18</v>
      </c>
      <c r="B18" s="1" t="s">
        <v>17</v>
      </c>
      <c r="C18" s="3" t="s">
        <v>39</v>
      </c>
      <c r="D18" s="27">
        <f>(D17-D16)/D16</f>
        <v>-4.2553191489361701E-2</v>
      </c>
      <c r="E18" s="28">
        <v>-6.9306930693069313E-2</v>
      </c>
      <c r="F18" s="24"/>
      <c r="G18" s="24"/>
    </row>
    <row r="19" spans="1:7" ht="31.5">
      <c r="A19" s="2" t="s">
        <v>21</v>
      </c>
      <c r="B19" s="1" t="s">
        <v>69</v>
      </c>
      <c r="C19" s="3" t="s">
        <v>40</v>
      </c>
      <c r="D19" s="23"/>
      <c r="E19" s="23"/>
      <c r="F19" s="24"/>
      <c r="G19" s="24"/>
    </row>
    <row r="20" spans="1:7">
      <c r="A20" s="2"/>
      <c r="B20" s="1" t="s">
        <v>19</v>
      </c>
      <c r="C20" s="3" t="s">
        <v>46</v>
      </c>
      <c r="D20" s="26">
        <f>D17-D8</f>
        <v>-4040.3700000000008</v>
      </c>
      <c r="E20" s="26">
        <v>-4453.9799999999996</v>
      </c>
      <c r="F20" s="24"/>
      <c r="G20" s="24"/>
    </row>
    <row r="21" spans="1:7" ht="21">
      <c r="A21" s="2"/>
      <c r="B21" s="1" t="s">
        <v>20</v>
      </c>
      <c r="C21" s="3" t="s">
        <v>41</v>
      </c>
      <c r="D21" s="28">
        <f>D20/D8</f>
        <v>-0.3907374687752953</v>
      </c>
      <c r="E21" s="28">
        <v>-0.40366032927375251</v>
      </c>
      <c r="F21" s="24"/>
      <c r="G21" s="24"/>
    </row>
    <row r="22" spans="1:7" ht="21">
      <c r="A22" s="2" t="s">
        <v>23</v>
      </c>
      <c r="B22" s="1" t="s">
        <v>22</v>
      </c>
      <c r="C22" s="3" t="s">
        <v>42</v>
      </c>
      <c r="D22" s="29"/>
      <c r="E22" s="29"/>
      <c r="F22" s="24"/>
      <c r="G22" s="24"/>
    </row>
    <row r="23" spans="1:7">
      <c r="A23" s="2"/>
      <c r="B23" s="1" t="s">
        <v>11</v>
      </c>
      <c r="C23" s="3" t="s">
        <v>47</v>
      </c>
      <c r="D23" s="29">
        <v>9900</v>
      </c>
      <c r="E23" s="29">
        <v>9900</v>
      </c>
      <c r="F23" s="24"/>
      <c r="G23" s="24"/>
    </row>
    <row r="24" spans="1:7">
      <c r="A24" s="2"/>
      <c r="B24" s="1" t="s">
        <v>12</v>
      </c>
      <c r="C24" s="3" t="s">
        <v>43</v>
      </c>
      <c r="D24" s="29">
        <v>5600</v>
      </c>
      <c r="E24" s="29">
        <v>5600</v>
      </c>
      <c r="F24" s="24"/>
      <c r="G24" s="2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L76hfwV22K1cherXjc9NDGSQ9L0=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iB6+ZSPFcYxEX/IkFZDaOlkZ68/cky6/yY80sk6A7K0VP8NLp7Nfu9PCY3URxZV7X3jZxDOj
    KYWzql4AtscQJcXGLYeztXp3BxqF01ffRwzG4ehFIssR7QI9HI40iS2AMPXxPRNHR1gA21Ez
    JQ1Az/rscKZaDPlz97RiA7DVehU=
  </SignatureValue>
  <KeyInfo>
    <KeyValue>
      <RSAKeyValue>
        <Modulus>
            3grSCl39oR18F2Y+S7DtB6x237HkNFGpLBObZeDC6rpfJ1YFrQ8qHu+gH6Uhl3azL/xpaGYy
            BswwmCnIJRJCNGOVNt/RwB8ccA93OWm1AOsCfMmlFwCHOqDpo+dIc+SIFxQ9eb8rRDz3+Ogd
            eVYA19TmiIKFl0V03ypVnOjZmDs=
          </Modulus>
        <Exponent>AQAB</Exponent>
      </RSAKeyValue>
    </KeyValue>
    <X509Data>
      <X509Certificate>
          MIIGBTCCA+2gAwIBAgIQVAEBAWoEesmD8deBSm4ozDANBgkqhkiG9w0BAQUFADBpMQswCQYD
          VQQGEwJWTjETMBEGA1UEChMKVk5QVCBHcm91cDEeMBwGA1UECxMVVk5QVC1DQSBUcnVzdCBO
          ZXR3b3JrMSUwIwYDVQQDExxWTlBUIENlcnRpZmljYXRpb24gQXV0aG9yaXR5MB4XDTE5MTIx
          MTA4MDkwMFoXDTIyMTIxMTA4MDkwMFowgcsxCzAJBgNVBAYTAlZOMRIwEAYDVQQIDAlIw4Ag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MTAwMTUwNjE5LTA3MzCBnzANBgkqhkiG9w0BAQEFAAOBjQAwgYkCgYEA3grSCl39oR18F2Y+
          S7DtB6x237HkNFGpLBObZeDC6rpfJ1YFrQ8qHu+gH6Uhl3azL/xpaGYyBswwmCnIJRJCNGOV
          Nt/RwB8ccA93OWm1AOsCfMmlFwCHOqDpo+dIc+SIFxQ9eb8rRDz3+OgdeVYA19TmiIKFl0V0
          3ypVnOjZmDsCAwEAAaOCAcgwggHEMHAGCCsGAQUFBwEBBGQwYjAyBggrBgEFBQcwAoYmaHR0
          cDovL3B1Yi52bnB0LWNhLnZuL2NlcnRzL3ZucHRjYS5jZXIwLAYIKwYBBQUHMAGGIGh0dHA6
          Ly9vY3NwLnZucHQtY2Eudm4vcmVzcG9uZGVyMB0GA1UdDgQWBBSMQmeFuErFQFMV5oNlbgKW
          eHOOszAMBgNVHRMBAf8EAjAAMB8GA1UdIwQYMBaAFAZpwNXVAooVjUZ96XziaApVrGqvMGgG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BQADggIBAHVoF2Vicu2XlUa1t95ef8EEWDgzHaOAIaT9JsEyKr1Nep8ODNaMkjd2ouNm3x4q
          J7wJ22L1fPHs1BByrIfzFzQvrwoQaqrIXQKFd//J4gu4Z9YTZM3JxgJa2DC+oM65qyZint4G
          BAdi0RLvjHnaxFr9A/Cvig6pcl0/l0c5JM3NacPrRsr/dlzwGGkMQfxqmNSTTieNoc8q8Rzd
          YUe3VHBWDJPRjSZfi4Gl0xT5JZPUmCDgCXx4uLibPsRnczm1pHXH7hy/jz7LmelNngPw/Ewx
          zmIyMNlp6a1JkB2iArEzsTxCysmhM09xnQUOKrqGNnu8BIOJrdz140RvismA065IFotcw9qv
          kIGyjlZ53pimpuPEmi5nO2Ae168tSzo2JlI7N9QIRm+RPYNfEbTrIZsec5H8DTZpq3qrTEHK
          itUhRX0eabCJPAJU/OALjRleiPVpUefl/QVrEbHvVWNCFH5ZosxNCfTguRmisDSyfvO1Lqu0
          CpHJhDa56jj9eq6SFaAyK7Gv44PMrq8r74zfPuoyJ5Xkp7HQSZ6c2yiJt27zDKOslBVXLrBk
          R1dBAwWzmk8fY9zhuhNOePSxuzw0iYV8AJhk+GmSDEBPJDzMyjiuzI9HIILM4k9MObC9OBuP
          R6mdMpXeoyelw935/6ikG/kt92JjJzZkSih7tRBWslpE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4jyaqXgAkyfUlGQ7t5H2/PU4Nc4=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sharedStrings.xml?ContentType=application/vnd.openxmlformats-officedocument.spreadsheetml.sharedStrings+xml">
        <DigestMethod Algorithm="http://www.w3.org/2000/09/xmldsig#sha1"/>
        <DigestValue>qqnzcIP0o8ZJ1bSdroF3/5j6DMw=</DigestValue>
      </Reference>
      <Reference URI="/xl/styles.xml?ContentType=application/vnd.openxmlformats-officedocument.spreadsheetml.styles+xml">
        <DigestMethod Algorithm="http://www.w3.org/2000/09/xmldsig#sha1"/>
        <DigestValue>O2HCZNuMSKevazPOWxnjKKsFmDw=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qFUpDMZV4bngcrKRotsRZO2yNug=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WWAmtZt/9+k2xIC3xh6aTaRxfKU=</DigestValue>
      </Reference>
      <Reference URI="/xl/worksheets/sheet2.xml?ContentType=application/vnd.openxmlformats-officedocument.spreadsheetml.worksheet+xml">
        <DigestMethod Algorithm="http://www.w3.org/2000/09/xmldsig#sha1"/>
        <DigestValue>o7ZAHbcQb16e63J6FFxtx12RCWo=</DigestValue>
      </Reference>
    </Manifest>
    <SignatureProperties>
      <SignatureProperty Id="idSignatureTime" Target="#idPackageSignature">
        <mdssi:SignatureTime>
          <mdssi:Format>YYYY-MM-DDThh:mm:ssTZD</mdssi:Format>
          <mdssi:Value>2020-03-18T09:47:07Z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vinhnt1</cp:lastModifiedBy>
  <cp:lastPrinted>2018-06-13T08:09:36Z</cp:lastPrinted>
  <dcterms:created xsi:type="dcterms:W3CDTF">2013-07-12T02:32:39Z</dcterms:created>
  <dcterms:modified xsi:type="dcterms:W3CDTF">2020-03-18T07:27:35Z</dcterms:modified>
</cp:coreProperties>
</file>