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5" yWindow="5625" windowWidth="15600" windowHeight="6420" tabRatio="886"/>
  </bookViews>
  <sheets>
    <sheet name="Tong quat" sheetId="5" r:id="rId1"/>
    <sheet name="BCTaiSan_06027" sheetId="1" r:id="rId2"/>
    <sheet name="BCKetQuaHoatDong_06028" sheetId="2" r:id="rId3"/>
    <sheet name="BCDanhMucDauTu_06029" sheetId="7" r:id="rId4"/>
    <sheet name="Khac_06030" sheetId="4" r:id="rId5"/>
    <sheet name="PhanHoiNHGS_06276" sheetId="6" r:id="rId6"/>
  </sheets>
  <definedNames>
    <definedName name="_xlnm._FilterDatabase" localSheetId="2" hidden="1">BCKetQuaHoatDong_06028!$A$1:$F$40</definedName>
    <definedName name="_xlnm.Print_Area" localSheetId="3">BCDanhMucDauTu_06029!$A$1:$G$20</definedName>
    <definedName name="_xlnm.Print_Area" localSheetId="2">BCKetQuaHoatDong_06028!$B$1:$F$40</definedName>
    <definedName name="_xlnm.Print_Area" localSheetId="1">BCTaiSan_06027!$A$1:$F$45</definedName>
    <definedName name="_xlnm.Print_Area" localSheetId="4">Khac_06030!$A$1:$E$26</definedName>
    <definedName name="_xlnm.Print_Area" localSheetId="0">'Tong quat'!$A$1:$D$31</definedName>
  </definedNames>
  <calcPr calcId="145621" calcMode="manual"/>
</workbook>
</file>

<file path=xl/calcChain.xml><?xml version="1.0" encoding="utf-8"?>
<calcChain xmlns="http://schemas.openxmlformats.org/spreadsheetml/2006/main">
  <c r="T3" i="4" l="1"/>
  <c r="U3" i="4" s="1"/>
  <c r="T4" i="4"/>
  <c r="U4" i="4"/>
  <c r="T5" i="4"/>
  <c r="U5" i="4"/>
  <c r="T6" i="4"/>
  <c r="U6" i="4" s="1"/>
  <c r="T7" i="4"/>
  <c r="U7" i="4"/>
  <c r="T8" i="4"/>
  <c r="U8" i="4"/>
  <c r="T9" i="4"/>
  <c r="U9" i="4"/>
  <c r="T10" i="4"/>
  <c r="U10" i="4"/>
  <c r="O11" i="4"/>
  <c r="T11" i="4"/>
  <c r="U11" i="4"/>
  <c r="T12" i="4"/>
  <c r="U12" i="4" s="1"/>
  <c r="T13" i="4"/>
  <c r="U13" i="4"/>
  <c r="T14" i="4"/>
  <c r="U14" i="4"/>
  <c r="T15" i="4"/>
  <c r="U15" i="4"/>
  <c r="T16" i="4"/>
  <c r="U16" i="4" s="1"/>
  <c r="T17" i="4"/>
  <c r="U17" i="4"/>
  <c r="T18" i="4"/>
  <c r="U18" i="4"/>
  <c r="T19" i="4"/>
  <c r="U19" i="4"/>
  <c r="T20" i="4"/>
  <c r="U20" i="4" s="1"/>
  <c r="T21" i="4"/>
  <c r="U21" i="4"/>
  <c r="T22" i="4"/>
  <c r="U22" i="4"/>
  <c r="T23" i="4"/>
  <c r="U23" i="4"/>
  <c r="T24" i="4"/>
  <c r="U24" i="4" s="1"/>
  <c r="T25" i="4"/>
  <c r="U25" i="4"/>
  <c r="D26" i="4"/>
  <c r="U26" i="4" l="1"/>
  <c r="T26" i="4"/>
  <c r="P27" i="4" l="1"/>
  <c r="D5" i="4" l="1"/>
  <c r="D4" i="4"/>
  <c r="D8" i="4"/>
  <c r="D3" i="4"/>
  <c r="D7" i="4"/>
  <c r="D6" i="4"/>
  <c r="D9" i="4"/>
</calcChain>
</file>

<file path=xl/sharedStrings.xml><?xml version="1.0" encoding="utf-8"?>
<sst xmlns="http://schemas.openxmlformats.org/spreadsheetml/2006/main" count="463" uniqueCount="342">
  <si>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</si>
  <si>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</si>
  <si>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</si>
  <si>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</si>
  <si>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</si>
  <si>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</si>
  <si>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</si>
  <si>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</si>
  <si>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</si>
  <si>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</si>
  <si>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</si>
  <si>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</si>
  <si>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</si>
  <si>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</si>
  <si>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</si>
  <si>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</si>
  <si>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</si>
  <si>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</si>
  <si>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</si>
  <si>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</si>
  <si>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</si>
  <si>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</si>
  <si>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</si>
  <si>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</si>
  <si>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</si>
  <si>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</si>
  <si>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</si>
  <si>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</si>
  <si>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</si>
  <si>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</si>
  <si>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</si>
  <si>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</si>
  <si>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</si>
  <si>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</si>
  <si>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</si>
  <si>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</si>
  <si>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</si>
  <si>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</si>
  <si>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</si>
  <si>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2240</t>
  </si>
  <si>
    <t>2243</t>
  </si>
  <si>
    <t>2244</t>
  </si>
  <si>
    <t>2245</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</si>
  <si>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</si>
  <si>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</si>
  <si>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</si>
  <si>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</si>
  <si>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</si>
  <si>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</si>
  <si>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</si>
  <si>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</si>
  <si>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</si>
  <si>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</si>
  <si>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</si>
  <si>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</si>
  <si>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</si>
  <si>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</si>
  <si>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</si>
  <si>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</si>
  <si>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</si>
  <si>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</si>
  <si>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</si>
  <si>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</si>
  <si>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</si>
  <si>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</si>
  <si>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</si>
  <si>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</si>
  <si>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</si>
  <si>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</si>
  <si>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</si>
  <si>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</si>
  <si>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</si>
  <si>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</si>
  <si>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</si>
  <si>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</si>
  <si>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</si>
  <si>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</si>
  <si>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</si>
  <si>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</si>
  <si>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</si>
  <si>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</si>
  <si>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 xml:space="preserve">II </t>
  </si>
  <si>
    <t>III</t>
  </si>
  <si>
    <t xml:space="preserve">IV </t>
  </si>
  <si>
    <t xml:space="preserve">V </t>
  </si>
  <si>
    <t xml:space="preserve">VI </t>
  </si>
  <si>
    <t>VII</t>
  </si>
  <si>
    <t>2205.1</t>
  </si>
  <si>
    <t>2205.2</t>
  </si>
  <si>
    <t>2208.1</t>
  </si>
  <si>
    <t>2208.2</t>
  </si>
  <si>
    <t>2214.1</t>
  </si>
  <si>
    <t>I.1</t>
  </si>
  <si>
    <t>I.2</t>
  </si>
  <si>
    <t>I.3</t>
  </si>
  <si>
    <t>I.4</t>
  </si>
  <si>
    <t>I.5</t>
  </si>
  <si>
    <t>I.6</t>
  </si>
  <si>
    <t>I.7</t>
  </si>
  <si>
    <t>I.8</t>
  </si>
  <si>
    <t>II</t>
  </si>
  <si>
    <t>II.1</t>
  </si>
  <si>
    <t>II.2</t>
  </si>
  <si>
    <t>II.3</t>
  </si>
  <si>
    <t>IV</t>
  </si>
  <si>
    <t>V</t>
  </si>
  <si>
    <t>VI</t>
  </si>
  <si>
    <t>VIII</t>
  </si>
  <si>
    <t>IX</t>
  </si>
  <si>
    <t>2232.1</t>
  </si>
  <si>
    <t>Năm:</t>
  </si>
  <si>
    <t>(Ký, ghi rõ họ tên và đóng dấu)</t>
  </si>
  <si>
    <t>Đại diện có thẩm quyền của 
Ngân hàng giám sát</t>
  </si>
  <si>
    <t>22781</t>
  </si>
  <si>
    <t>22782</t>
  </si>
  <si>
    <t>Kỳ báo cáo:</t>
  </si>
  <si>
    <t>Tháng/Quý:</t>
  </si>
  <si>
    <t>22841</t>
  </si>
  <si>
    <t>22661</t>
  </si>
  <si>
    <t>2214.2</t>
  </si>
  <si>
    <t>Tham chiếu</t>
  </si>
  <si>
    <t>B</t>
  </si>
  <si>
    <t>B…</t>
  </si>
  <si>
    <t>C</t>
  </si>
  <si>
    <t>C…</t>
  </si>
  <si>
    <t>A</t>
  </si>
  <si>
    <t>A…</t>
  </si>
  <si>
    <t>Phản hồi của Ngân hàng giám sát</t>
  </si>
  <si>
    <t>PhanHoiNHGS_06276</t>
  </si>
  <si>
    <t>2205.3</t>
  </si>
  <si>
    <t>2232.2</t>
  </si>
  <si>
    <t xml:space="preserve">1 </t>
  </si>
  <si>
    <t>2239.3</t>
  </si>
  <si>
    <t>2239.4</t>
  </si>
  <si>
    <t>Người đại diện có thẩm quyền của CTQLQ</t>
  </si>
  <si>
    <t>2205.4</t>
  </si>
  <si>
    <t>2215.1</t>
  </si>
  <si>
    <t>2215.2</t>
  </si>
  <si>
    <t>2215.3</t>
  </si>
  <si>
    <t>2215.4</t>
  </si>
  <si>
    <t>2215.5</t>
  </si>
  <si>
    <t>2215.6</t>
  </si>
  <si>
    <t>2215.7</t>
  </si>
  <si>
    <t>2215.8</t>
  </si>
  <si>
    <t>2215.9</t>
  </si>
  <si>
    <t>2215.10</t>
  </si>
  <si>
    <t>2215.11</t>
  </si>
  <si>
    <t>2215.12</t>
  </si>
  <si>
    <t>2215.13</t>
  </si>
  <si>
    <t>2215.14</t>
  </si>
  <si>
    <t>2215.15</t>
  </si>
  <si>
    <t>2215.16</t>
  </si>
  <si>
    <t>2226.1</t>
  </si>
  <si>
    <t>2226.2</t>
  </si>
  <si>
    <t>2227.1</t>
  </si>
  <si>
    <t>2227.2</t>
  </si>
  <si>
    <t>2232.3</t>
  </si>
  <si>
    <t>2226.3</t>
  </si>
  <si>
    <t>Mã chỉ tiêu
Code</t>
  </si>
  <si>
    <t>Tài sản
Assets</t>
  </si>
  <si>
    <t>Tổng tài sản
Total assets</t>
  </si>
  <si>
    <t>Nợ
Liabilities</t>
  </si>
  <si>
    <r>
      <t xml:space="preserve">Cổ tức, trái tức được nhận
</t>
    </r>
    <r>
      <rPr>
        <i/>
        <sz val="8"/>
        <rFont val="Tahoma"/>
        <family val="2"/>
      </rPr>
      <t>Dividend, Bond coupon income</t>
    </r>
  </si>
  <si>
    <r>
      <t xml:space="preserve"> Lãi được nhận
</t>
    </r>
    <r>
      <rPr>
        <i/>
        <sz val="8"/>
        <rFont val="Tahoma"/>
        <family val="2"/>
      </rPr>
      <t>Interest income</t>
    </r>
  </si>
  <si>
    <r>
      <t xml:space="preserve">Các khoản thu nhập khác
</t>
    </r>
    <r>
      <rPr>
        <i/>
        <sz val="8"/>
        <rFont val="Tahoma"/>
        <family val="2"/>
      </rPr>
      <t>Other income</t>
    </r>
  </si>
  <si>
    <r>
      <t xml:space="preserve"> Phí quản lý trả cho công ty quản lý quỹ
</t>
    </r>
    <r>
      <rPr>
        <i/>
        <sz val="8"/>
        <rFont val="Tahoma"/>
        <family val="2"/>
      </rPr>
      <t>Management fee for FMC</t>
    </r>
  </si>
  <si>
    <r>
      <t xml:space="preserve">Phí lưu ký, giám sát trả cho NHGS
</t>
    </r>
    <r>
      <rPr>
        <i/>
        <sz val="8"/>
        <rFont val="Tahoma"/>
        <family val="2"/>
      </rPr>
      <t>Custodian, Supervisory fee for Supervisory Bank</t>
    </r>
  </si>
  <si>
    <t>Phí lưu ký trả cho NHGS
Custodian fee</t>
  </si>
  <si>
    <t>Phí giám sát trả cho NHGS
Supervisory fee</t>
  </si>
  <si>
    <t>Phí dịch vụ lưu ký - trả cho VSD
Pay for VSD fee</t>
  </si>
  <si>
    <r>
      <t xml:space="preserve"> Chi phí dịch vụ quản trị quỹ, chi phí dịch vụ đại lý chuyển nhượng và các chi phí khác mà công ty quản lý quỹ trả cho tổ chức cung cấp dịch vụ có liên quan (nếu có);
</t>
    </r>
    <r>
      <rPr>
        <i/>
        <sz val="8"/>
        <rFont val="Tahoma"/>
        <family val="2"/>
      </rPr>
      <t>Fund Administration Fee, Transfer Agency Fee, and other fee paid to relevant Fund's service providers (if any)</t>
    </r>
  </si>
  <si>
    <r>
      <t xml:space="preserve"> Chi phí dịch vụ quản trị quỹ trả cho NHGS
</t>
    </r>
    <r>
      <rPr>
        <i/>
        <sz val="8"/>
        <rFont val="Tahoma"/>
        <family val="2"/>
      </rPr>
      <t>Fund Administration Fee</t>
    </r>
  </si>
  <si>
    <r>
      <t xml:space="preserve">Chi phí dịch vụ đại lý chuyển nhượng và các chi phí khác mà công ty quản lý quỹ trả cho VSD
</t>
    </r>
    <r>
      <rPr>
        <i/>
        <sz val="8"/>
        <rFont val="Tahoma"/>
        <family val="2"/>
      </rPr>
      <t>Transfer Agency Fee, and other fee paid to relevant Fund's service providers</t>
    </r>
  </si>
  <si>
    <r>
      <t xml:space="preserve">Chi phí kiểm toán trả cho tổ chức kiểm toán;
</t>
    </r>
    <r>
      <rPr>
        <i/>
        <sz val="8"/>
        <rFont val="Tahoma"/>
        <family val="2"/>
      </rPr>
      <t>Audit fee</t>
    </r>
  </si>
  <si>
    <r>
      <t xml:space="preserve"> Chi phí dịch vụ tư vấn pháp lý, dịch vụ báo giá và các dịch vụ hợp lý khác, thù lao trả cho ban đại diện quỹ;
</t>
    </r>
    <r>
      <rPr>
        <i/>
        <sz val="8"/>
        <rFont val="Tahoma"/>
        <family val="2"/>
      </rPr>
      <t>Legal consultancy expenses, price quotation fee, other valid expenses, remuneration payable to fund representative board</t>
    </r>
  </si>
  <si>
    <r>
      <t xml:space="preserve">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t>
    </r>
    <r>
      <rPr>
        <i/>
        <sz val="8"/>
        <rFont val="Tahoma"/>
        <family val="2"/>
      </rPr>
      <t>Fee for drafting, printing, distribution of prospectus, summarised propectus, financial statements, transaction confirmations, account statements and other documents to investors; information disclosure fee; fee for organising annual general meeting, board of representatives meeting</t>
    </r>
  </si>
  <si>
    <r>
      <t xml:space="preserve">Chi phí liên quan đến thực hiện các giao dịch tài sản của quỹ
</t>
    </r>
    <r>
      <rPr>
        <i/>
        <sz val="8"/>
        <rFont val="Tahoma"/>
        <family val="2"/>
      </rPr>
      <t>Expenses related to execution of fund’s asset transactions</t>
    </r>
  </si>
  <si>
    <r>
      <t xml:space="preserve">Các loại phí khác (nêu chi tiết)
</t>
    </r>
    <r>
      <rPr>
        <i/>
        <sz val="8"/>
        <rFont val="Tahoma"/>
        <family val="2"/>
      </rPr>
      <t>Other fees (in details)</t>
    </r>
  </si>
  <si>
    <r>
      <t xml:space="preserve">Phí quản lý thường niên
</t>
    </r>
    <r>
      <rPr>
        <i/>
        <sz val="8"/>
        <rFont val="Tahoma"/>
        <family val="2"/>
      </rPr>
      <t>Annual fee for SSC</t>
    </r>
  </si>
  <si>
    <r>
      <t xml:space="preserve">Lãi (lỗ) thực tế phát sinh từ hoạt động đầu tư
</t>
    </r>
    <r>
      <rPr>
        <i/>
        <sz val="8"/>
        <rFont val="Tahoma"/>
        <family val="2"/>
      </rPr>
      <t>Realised Gain / (Loss) from disposal of investment</t>
    </r>
  </si>
  <si>
    <r>
      <t xml:space="preserve">Thay đổi giá trị tài sản ròng của  quỹ do các hoạt động liên quan đến đầu tư trong kỳ
</t>
    </r>
    <r>
      <rPr>
        <i/>
        <sz val="8"/>
        <rFont val="Tahoma"/>
        <family val="2"/>
      </rPr>
      <t>Change of Net Asset Value due to investment related activities during the period</t>
    </r>
  </si>
  <si>
    <r>
      <t xml:space="preserve">Thay đổi giá trị tài sản ròng do việc phân phối thu nhập cho các nhà đầu tư trong kỳ
</t>
    </r>
    <r>
      <rPr>
        <i/>
        <sz val="8"/>
        <rFont val="Tahoma"/>
        <family val="2"/>
      </rPr>
      <t>Change of Net Asset Value due to profit distribution to investors during the period</t>
    </r>
  </si>
  <si>
    <r>
      <t xml:space="preserve">Thay đổi giá trị tài sản ròng do phát hành thêm Chứng chỉ Quỹ
</t>
    </r>
    <r>
      <rPr>
        <i/>
        <sz val="8"/>
        <rFont val="Tahoma"/>
        <family val="2"/>
      </rPr>
      <t>Change of Net Asset Value due to subscription during the period</t>
    </r>
  </si>
  <si>
    <r>
      <t xml:space="preserve">Thay đổi giá trị tài sản ròng do mua lại Chứng chỉ Quỹ
</t>
    </r>
    <r>
      <rPr>
        <i/>
        <sz val="8"/>
        <rFont val="Tahoma"/>
        <family val="2"/>
      </rPr>
      <t>Change of Net Asset Value due to redemption during the period</t>
    </r>
  </si>
  <si>
    <t>Tổng
Total</t>
  </si>
  <si>
    <t>Cổ phiếu không niêm yết
Unlisted equity</t>
  </si>
  <si>
    <t>Cổ phiếu niêm yết
Listed and upcom equity</t>
  </si>
  <si>
    <t>Tổng các loại cổ phiếu
Total shares</t>
  </si>
  <si>
    <t>Trái phiếu
Bonds</t>
  </si>
  <si>
    <t>Các loại chứng khoán khác
Other sercurities</t>
  </si>
  <si>
    <t>Tổng các loại chứng khoán
Total securities</t>
  </si>
  <si>
    <t>Các tài sản khác
Other assets</t>
  </si>
  <si>
    <t>Lãi tiền gửi được nhận
Accrual Interest income</t>
  </si>
  <si>
    <t>Cổ tức được nhận
Accrual dividend</t>
  </si>
  <si>
    <t xml:space="preserve">Tiền
Cash </t>
  </si>
  <si>
    <t>Tổng giá trị danh mục
Total value of portfolio</t>
  </si>
  <si>
    <t>Lũy kế từ đầu năm
Accumulated from beginning of year</t>
  </si>
  <si>
    <r>
      <t xml:space="preserve">2. Tên Ngân hàng giám sát: </t>
    </r>
    <r>
      <rPr>
        <b/>
        <sz val="11"/>
        <color indexed="8"/>
        <rFont val="Times New Roman"/>
        <family val="1"/>
        <charset val="163"/>
      </rPr>
      <t xml:space="preserve">Ngân hàng TMCP Đầu tư và Phát triển Việt Nam - CN Hà Thành </t>
    </r>
  </si>
  <si>
    <r>
      <t>3. Tên Quỹ:</t>
    </r>
    <r>
      <rPr>
        <b/>
        <sz val="11"/>
        <color theme="1"/>
        <rFont val="Times New Roman"/>
        <family val="1"/>
      </rPr>
      <t xml:space="preserve"> </t>
    </r>
    <r>
      <rPr>
        <b/>
        <sz val="11"/>
        <color indexed="8"/>
        <rFont val="Times New Roman"/>
        <family val="1"/>
      </rPr>
      <t xml:space="preserve">Quỹ đầu tư trái phiếu linh hoạt Techcom </t>
    </r>
  </si>
  <si>
    <t>STT
No</t>
  </si>
  <si>
    <t>Nội dung
Indicator</t>
  </si>
  <si>
    <t>Kỳ báo cáo
This period</t>
  </si>
  <si>
    <t>Kỳ trước
Last period</t>
  </si>
  <si>
    <t>%/cùng kỳ năm trước
%/against last year</t>
  </si>
  <si>
    <t>Tiền và các khoản tương đương tiền
Cash at bank and cash equivalent</t>
  </si>
  <si>
    <t>Tiền mặt
Cash</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</si>
  <si>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</si>
  <si>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</si>
  <si>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</si>
  <si>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</si>
  <si>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</si>
  <si>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</si>
  <si>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Quyền mua
 Rights</t>
  </si>
  <si>
    <t>Cổ tức, trái tức được nhận
Dividend, interest income receivables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</si>
  <si>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</si>
  <si>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</si>
  <si>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</si>
  <si>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</si>
  <si>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Tiền phải thanh toán mua chứng khoán (kê chi tiết)
Payables for securities bought but not yet settled</t>
  </si>
  <si>
    <t>Phải trả về mua cổ phiếu
Payables rrom shares</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</si>
  <si>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</si>
  <si>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</si>
  <si>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</si>
  <si>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</si>
  <si>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thu nhập cho nhà đầu tư
 Income payable to investors</t>
  </si>
  <si>
    <t>Phải trả thù lao ban đại diện quỹ
Payable to Fund's Board of Representatives</t>
  </si>
  <si>
    <t>Thuế và các khoản phải nộp Nhà nước
Taxes payables</t>
  </si>
  <si>
    <t>Phải trả công ty quản lý quỹ
Management fee payable</t>
  </si>
  <si>
    <t>Phải trả phí lưu ký
Custodian fee payables</t>
  </si>
  <si>
    <t>Phải trả phí giám sát
Supervising fee payable</t>
  </si>
  <si>
    <t>Phải trả phí quản trị quỹ
Fund administration fee payable</t>
  </si>
  <si>
    <t>Phải trả phí dịch vụ đại lý chuyển nhượng
Tranfer agency fee payable</t>
  </si>
  <si>
    <t>Phải trả phí kiểm toán
Audit fee payable</t>
  </si>
  <si>
    <t>Phải trả phí thường niên
Annual fee for SSC payable</t>
  </si>
  <si>
    <t>Phải trả phí phát hành, mua lại chứng chỉ quỹ cho Đại lý phân phối và CTQLQ
Payables for subscription and Redemption fee payable to distributors and fund management company</t>
  </si>
  <si>
    <t>Phai trả phí môi giới
Broker fee</t>
  </si>
  <si>
    <t>Phai trả phí xử lý giao dịch
Custodian service - Transaction fee Payables</t>
  </si>
  <si>
    <t>Phải trả khác/ Other payable</t>
  </si>
  <si>
    <t>Tổng nợ
Total liabilities</t>
  </si>
  <si>
    <t>Tài sản ròng của quỹ đầu tư (I.8-II.3)
Total net assets value of Fund</t>
  </si>
  <si>
    <t>Tổng số chứng chỉ quỹ đang lưu hành
Number of total outstanding fund certificates</t>
  </si>
  <si>
    <t>Giá trị tài sản ròng trên một chứng chỉ quỹ
Net asset value per unit certificate</t>
  </si>
  <si>
    <t>Chỉ tiêu
Indicator</t>
  </si>
  <si>
    <r>
      <t xml:space="preserve">Thu nhập từ hoạt động đầu tư
</t>
    </r>
    <r>
      <rPr>
        <b/>
        <i/>
        <sz val="8"/>
        <rFont val="Tahoma"/>
        <family val="2"/>
      </rPr>
      <t>Investment income</t>
    </r>
  </si>
  <si>
    <r>
      <t xml:space="preserve">Chi phí
</t>
    </r>
    <r>
      <rPr>
        <b/>
        <i/>
        <sz val="8"/>
        <rFont val="Tahoma"/>
        <family val="2"/>
      </rPr>
      <t>Expense</t>
    </r>
  </si>
  <si>
    <t>Chi phí môi giới chứng khoán
Broker fee</t>
  </si>
  <si>
    <t>2231.1</t>
  </si>
  <si>
    <t>Chi phí lưu ký, xử lý hồ sơ
transaction fee</t>
  </si>
  <si>
    <t>2231.2</t>
  </si>
  <si>
    <t>Phí ngân hàng
Bank charges</t>
  </si>
  <si>
    <t>Phí khác
Others</t>
  </si>
  <si>
    <r>
      <t xml:space="preserve">Thu nhập ròng từ hoạt động đầu tư (I-II)
</t>
    </r>
    <r>
      <rPr>
        <b/>
        <i/>
        <sz val="8"/>
        <rFont val="Tahoma"/>
        <family val="2"/>
      </rPr>
      <t>Net Income from Investment Activities</t>
    </r>
  </si>
  <si>
    <r>
      <t xml:space="preserve">Lãi (lỗ) từ hoạt động đầu tư
</t>
    </r>
    <r>
      <rPr>
        <b/>
        <i/>
        <sz val="8"/>
        <rFont val="Tahoma"/>
        <family val="2"/>
      </rPr>
      <t>Gain / (Loss) from Investment Activities</t>
    </r>
  </si>
  <si>
    <r>
      <t xml:space="preserve">Thay đổi về giá trị của các khoản đầu tư trong kỳ
</t>
    </r>
    <r>
      <rPr>
        <i/>
        <sz val="8"/>
        <rFont val="Tahoma"/>
        <family val="2"/>
      </rPr>
      <t>Unrealised Gain / (Loss) due to market price</t>
    </r>
  </si>
  <si>
    <r>
      <t xml:space="preserve">Thay đổi của giá trị tài sản ròng do các hoạt động đầu tư trong kỳ (III + IV)
</t>
    </r>
    <r>
      <rPr>
        <b/>
        <i/>
        <sz val="8"/>
        <rFont val="Tahoma"/>
        <family val="2"/>
      </rPr>
      <t>Change of Net Asset Value of the Fund due to investment activities during the period</t>
    </r>
  </si>
  <si>
    <r>
      <t xml:space="preserve">Giá trị tài sản ròng đầu kỳ
</t>
    </r>
    <r>
      <rPr>
        <b/>
        <i/>
        <sz val="8"/>
        <rFont val="Tahoma"/>
        <family val="2"/>
      </rPr>
      <t>Net Asset Value at the beginning of period</t>
    </r>
  </si>
  <si>
    <r>
      <t xml:space="preserve">Thay đổi giá trị tài sản ròng của quỹ trong kỳ:
</t>
    </r>
    <r>
      <rPr>
        <b/>
        <i/>
        <sz val="8"/>
        <rFont val="Tahoma"/>
        <family val="2"/>
      </rPr>
      <t>Change of Net Asset Value of the Fund during the period</t>
    </r>
  </si>
  <si>
    <r>
      <t>trong đó</t>
    </r>
    <r>
      <rPr>
        <i/>
        <sz val="8"/>
        <rFont val="Tahoma"/>
        <family val="2"/>
      </rPr>
      <t>/ in which</t>
    </r>
  </si>
  <si>
    <t>2239.1</t>
  </si>
  <si>
    <t>2239.2</t>
  </si>
  <si>
    <r>
      <t xml:space="preserve">Giá trị tài sản ròng cuối kỳ
</t>
    </r>
    <r>
      <rPr>
        <b/>
        <i/>
        <sz val="8"/>
        <rFont val="Tahoma"/>
        <family val="2"/>
      </rPr>
      <t>Net Asset Value at the end of period</t>
    </r>
  </si>
  <si>
    <r>
      <t xml:space="preserve">Lợi nhuận bình quân năm (chỉ áp dụng đối với báo cáo năm)
</t>
    </r>
    <r>
      <rPr>
        <b/>
        <i/>
        <sz val="8"/>
        <rFont val="Tahoma"/>
        <family val="2"/>
      </rPr>
      <t>Average income (applicable for annual report)</t>
    </r>
  </si>
  <si>
    <r>
      <t xml:space="preserve">Tỷ suất lợi nhuận bình quân năm (chỉ áp dụng đối với báo cáo năm)
</t>
    </r>
    <r>
      <rPr>
        <i/>
        <sz val="8"/>
        <rFont val="Tahoma"/>
        <family val="2"/>
      </rPr>
      <t>Profit margin (applicable for annual report)</t>
    </r>
  </si>
  <si>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</si>
  <si>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</si>
  <si>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</si>
  <si>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</si>
  <si>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</si>
  <si>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</si>
  <si>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 xml:space="preserve">2251.1          </t>
  </si>
  <si>
    <t xml:space="preserve">2251.2          </t>
  </si>
  <si>
    <t xml:space="preserve">2251.3          </t>
  </si>
  <si>
    <t xml:space="preserve">2251.4          </t>
  </si>
  <si>
    <t xml:space="preserve">2251.5          </t>
  </si>
  <si>
    <t xml:space="preserve">  </t>
  </si>
  <si>
    <t>Quyền mua
Rights</t>
  </si>
  <si>
    <t>Lãi trái phiếu được nhận
Bond coupon receivables</t>
  </si>
  <si>
    <t>Phải thu khác
Other receivables</t>
  </si>
  <si>
    <t>Các khoản đặt cọc và ứng trước
Deposit suspense</t>
  </si>
  <si>
    <t>Tài sản khác
Other investments</t>
  </si>
  <si>
    <t>Chỉ tiêu/Indicators</t>
  </si>
  <si>
    <t>Mã chỉ tiêu/Code</t>
  </si>
  <si>
    <r>
      <t xml:space="preserve">Các chỉ tiêu về hiệu quả hoạt động
</t>
    </r>
    <r>
      <rPr>
        <i/>
        <sz val="8"/>
        <rFont val="Tahoma"/>
        <family val="2"/>
      </rPr>
      <t>Investment performance indicators</t>
    </r>
  </si>
  <si>
    <r>
      <t xml:space="preserve">Tỷ lệ phí quản lý trả cho công ty quản lý quỹ/Giá trị tài sản ròng trung bình trong kỳ (%)
</t>
    </r>
    <r>
      <rPr>
        <i/>
        <sz val="8"/>
        <rFont val="Tahoma"/>
        <family val="2"/>
      </rPr>
      <t>Management expense over average NAV ratio (%)</t>
    </r>
  </si>
  <si>
    <r>
      <t xml:space="preserve">Tỷ lệ phí lưu ký, giám sát trả cho NHGS/Giá trị tài sản ròng trung bình trong kỳ (%)
</t>
    </r>
    <r>
      <rPr>
        <i/>
        <sz val="8"/>
        <rFont val="Tahoma"/>
        <family val="2"/>
      </rPr>
      <t>Custodian and supervising fee expense over average NAV ratio (%)</t>
    </r>
  </si>
  <si>
    <r>
      <t xml:space="preserve">Tỷ lệ chi phí dịch vụ quản trị quỹ,chi phí dịch vụ đại lý chuyển nhượng và các chi phí khác mà công ty quản lý quỹ trả cho tổ chức cung cấp dịch vụ có liên quan/Giá trị tài sản ròng của quỹ trung bình trong kỳ (%)
</t>
    </r>
    <r>
      <rPr>
        <i/>
        <sz val="8"/>
        <rFont val="Tahoma"/>
        <family val="2"/>
      </rPr>
      <t>Fund admin service, transfer agent service and other outsourcing service expenses over average NAV ratio (%)</t>
    </r>
  </si>
  <si>
    <r>
      <t xml:space="preserve">Chi phí kiểm toán trả cho tổ chức kiểm toán (nếu phát sinh)/Giá trị tài sản ròng trung bình trong kỳ  (%)
</t>
    </r>
    <r>
      <rPr>
        <i/>
        <sz val="8"/>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</si>
  <si>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8"/>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</si>
  <si>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8"/>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</si>
  <si>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8"/>
        <rFont val="Tahoma"/>
        <family val="2"/>
      </rPr>
      <t>Portfolio turnover rate (%) = (total value of buy-in portfolio + total proceeds of sale-out portfolio) / 2 / Average NAV</t>
    </r>
  </si>
  <si>
    <r>
      <t xml:space="preserve">Các chỉ tiêu khác 
</t>
    </r>
    <r>
      <rPr>
        <i/>
        <sz val="8"/>
        <rFont val="Tahoma"/>
        <family val="2"/>
      </rPr>
      <t>Other indicators</t>
    </r>
  </si>
  <si>
    <r>
      <t xml:space="preserve">Quy mô quỹ đầu kỳ
</t>
    </r>
    <r>
      <rPr>
        <i/>
        <sz val="8"/>
        <rFont val="Tahoma"/>
        <family val="2"/>
      </rPr>
      <t>Fund scale at the beginning of the period</t>
    </r>
  </si>
  <si>
    <r>
      <t xml:space="preserve">Tổng giá trị chứng chỉ quỹ đang lưu hành đầu kỳ
</t>
    </r>
    <r>
      <rPr>
        <i/>
        <sz val="8"/>
        <rFont val="Tahoma"/>
        <family val="2"/>
      </rPr>
      <t>Total value of outstanding Fund Certificate at the beginning of period</t>
    </r>
  </si>
  <si>
    <r>
      <t xml:space="preserve">Tổng số lượng chứng chỉ quỹ đang lưu hành đầu kỳ
</t>
    </r>
    <r>
      <rPr>
        <i/>
        <sz val="8"/>
        <rFont val="Tahoma"/>
        <family val="2"/>
      </rPr>
      <t>Total number of outstanding Fund Certificate at the beginning of period</t>
    </r>
  </si>
  <si>
    <r>
      <t xml:space="preserve">Thay đổi quy mô quỹ trong kỳ
</t>
    </r>
    <r>
      <rPr>
        <i/>
        <sz val="8"/>
        <rFont val="Tahoma"/>
        <family val="2"/>
      </rPr>
      <t>Change of Fund scale during the period</t>
    </r>
  </si>
  <si>
    <r>
      <t xml:space="preserve">Số lượng chứng chỉ quỹ phát hành thêm trong kỳ
</t>
    </r>
    <r>
      <rPr>
        <i/>
        <sz val="8"/>
        <rFont val="Tahoma"/>
        <family val="2"/>
      </rPr>
      <t>Number of Fund Certificates subscribed during the period</t>
    </r>
  </si>
  <si>
    <r>
      <t xml:space="preserve">Giá trị vốn thực huy động thêm trong kỳ
</t>
    </r>
    <r>
      <rPr>
        <i/>
        <sz val="8"/>
        <rFont val="Tahoma"/>
        <family val="2"/>
      </rPr>
      <t>Net subscription amount in period</t>
    </r>
  </si>
  <si>
    <r>
      <t xml:space="preserve">Số lượng đơn vị quỹ mua lại trong kỳ
</t>
    </r>
    <r>
      <rPr>
        <i/>
        <sz val="8"/>
        <rFont val="Tahoma"/>
        <family val="2"/>
      </rPr>
      <t>Number of Fund Certificates redeemed during the period</t>
    </r>
  </si>
  <si>
    <r>
      <t xml:space="preserve">Giá trị vốn thực phải thanh toán trong kỳ khi đáp ứng lệnh của nhà đầu tư
</t>
    </r>
    <r>
      <rPr>
        <i/>
        <sz val="8"/>
        <rFont val="Tahoma"/>
        <family val="2"/>
      </rPr>
      <t>Net redemption amount in period (based on par value)</t>
    </r>
  </si>
  <si>
    <r>
      <t xml:space="preserve">Quy mô quỹ cuối kỳ
</t>
    </r>
    <r>
      <rPr>
        <i/>
        <sz val="8"/>
        <rFont val="Tahoma"/>
        <family val="2"/>
      </rPr>
      <t>Fund scale at the end of the period</t>
    </r>
  </si>
  <si>
    <r>
      <t xml:space="preserve">Tổng giá trị chứng chỉ quỹ đang lưu hành cuối kỳ
</t>
    </r>
    <r>
      <rPr>
        <i/>
        <sz val="8"/>
        <rFont val="Tahoma"/>
        <family val="2"/>
      </rPr>
      <t>Total value of outstanding Fund Certificate at the end of the period</t>
    </r>
  </si>
  <si>
    <r>
      <t xml:space="preserve">Tổng số lượng đơn vị quỹ đang lưu hành cuối kỳ
</t>
    </r>
    <r>
      <rPr>
        <i/>
        <sz val="8"/>
        <rFont val="Tahoma"/>
        <family val="2"/>
      </rPr>
      <t>Total number of outstanding Fund Certificate at the end of the period</t>
    </r>
  </si>
  <si>
    <r>
      <t xml:space="preserve">Tỷ lệ nắm giữ chứng chỉ quỹ của công ty quản lý quỹ và người có liên quan cuối kỳ
</t>
    </r>
    <r>
      <rPr>
        <i/>
        <sz val="8"/>
        <rFont val="Tahoma"/>
        <family val="2"/>
      </rPr>
      <t>Fund Management Company and related parties' ownership ratio at the end of the period</t>
    </r>
  </si>
  <si>
    <r>
      <t xml:space="preserve">Tỷ lệ nắm giữ chứng chỉ quỹ của 10 nhà đầu tư lớn nhất cuối kỳ
</t>
    </r>
    <r>
      <rPr>
        <i/>
        <sz val="8"/>
        <rFont val="Tahoma"/>
        <family val="2"/>
      </rPr>
      <t>Top 10 biggest investors' ownership ratio at the end of the period</t>
    </r>
  </si>
  <si>
    <r>
      <t xml:space="preserve">Tỷ lệ nắm giữ chứng chỉ quỹ của nhà đầu tư nước ngoài cuối kỳ
</t>
    </r>
    <r>
      <rPr>
        <i/>
        <sz val="8"/>
        <rFont val="Tahoma"/>
        <family val="2"/>
      </rPr>
      <t>Foreign investors' ownership ratio at the end of the period</t>
    </r>
  </si>
  <si>
    <r>
      <t xml:space="preserve">Số nhà đầu tư tham gia vào quỹ, kể cả giao dịch ký danh
</t>
    </r>
    <r>
      <rPr>
        <i/>
        <sz val="8"/>
        <rFont val="Tahoma"/>
        <family val="2"/>
      </rPr>
      <t>Number of investors of the Fund at the end of the period</t>
    </r>
  </si>
  <si>
    <r>
      <t xml:space="preserve">Giá trị tài sản ròng trên một đơn vị quỹ cuối tháng
</t>
    </r>
    <r>
      <rPr>
        <i/>
        <sz val="8"/>
        <rFont val="Tahoma"/>
        <family val="2"/>
      </rPr>
      <t>Net asset value per Fund Certificate at the end of period</t>
    </r>
  </si>
  <si>
    <t>nav binh quan</t>
  </si>
  <si>
    <t>nav</t>
  </si>
  <si>
    <t>ngay</t>
  </si>
  <si>
    <t>so ngay</t>
  </si>
  <si>
    <t>nav*so ngay</t>
  </si>
  <si>
    <t>mua</t>
  </si>
  <si>
    <t>ban</t>
  </si>
  <si>
    <t>Tháng</t>
  </si>
  <si>
    <r>
      <t xml:space="preserve">1. Tên Công ty quản lý quỹ: </t>
    </r>
    <r>
      <rPr>
        <b/>
        <sz val="11"/>
        <color theme="1"/>
        <rFont val="Times New Roman"/>
        <family val="1"/>
      </rPr>
      <t>Công ty Cổ phần Quản lý quỹ Kỹ Thương</t>
    </r>
  </si>
  <si>
    <t>Tiền bán lại trái phiếu TCE11721 cho Tổ chức phát hành
Receivables from bonds</t>
  </si>
  <si>
    <t>so chi vinh</t>
  </si>
  <si>
    <t>Tiền bán chứng khoán chờ thu
Receivables from investments sold but not yet settled</t>
  </si>
  <si>
    <t>Chi phí khác
Other Expenses</t>
  </si>
  <si>
    <t>2231.3</t>
  </si>
  <si>
    <t xml:space="preserve"> - </t>
  </si>
  <si>
    <t>Chứng chỉ tiền gửi 
Certificates of deposit</t>
  </si>
  <si>
    <t>Công cụ chuyển nhượng…
Transferable instruments…</t>
  </si>
  <si>
    <t>Tiền gửi Ngân hàng
Cash at bank</t>
  </si>
  <si>
    <t>Tiền gửi ngân hàng cho hoạt động của Quỹ
Cash at bank for Fund's operation</t>
  </si>
  <si>
    <t>Tiền gửi của nhà đầu tư cho hoạt động mua chứng chỉ quỹ 
Cash at bank for Fund's subscription</t>
  </si>
  <si>
    <t>Tiền phải trả cho Nhà đầu tư về mua lại chứng chỉ quỹ
Cash at bank for Fund's redemption</t>
  </si>
  <si>
    <t>Các khoản tương đương tiền
Cash Equivalents</t>
  </si>
  <si>
    <t>Tiền gửi có kỳ hạn trên 3 tháng
Deposits with term over three (03) months</t>
  </si>
  <si>
    <t>4. Ngày lập báo cáo: 02/01/2020</t>
  </si>
  <si>
    <t>Kỳ trước (Từ 01/11/2019-30/11/2019
Last period</t>
  </si>
  <si>
    <t>Kỳ báo cáo (Từ 01/12/2019-31/12/2019
This period</t>
  </si>
  <si>
    <t>Kỳ trước/Last period
 (01/11/2019-30/11/2019)</t>
  </si>
  <si>
    <t>Kỳ này/this period
 (01/12/2019-31/12/2019)</t>
  </si>
  <si>
    <t>Kỳ 31/12/2018</t>
  </si>
  <si>
    <t>NPM11804</t>
  </si>
  <si>
    <t>SDI11717</t>
  </si>
  <si>
    <t>SGP202103</t>
  </si>
  <si>
    <t>VHM11801</t>
  </si>
  <si>
    <t>VIC11716</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</si>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</sst>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_(* \(#,##0\);_(* &quot;-&quot;_);_(@_)"/>
    <numFmt numFmtId="43" formatCode="_(* #,##0.00_);_(* \(#,##0.00\);_(* &quot;-&quot;??_);_(@_)"/>
    <numFmt numFmtId="164" formatCode="_-* #,##0.00_-;\-* #,##0.00_-;_-* &quot;-&quot;??_-;_-@_-"/>
    <numFmt numFmtId="165" formatCode="_(* #,##0_);_(* \(#,##0\);_(* &quot;-&quot;??_);_(@_)"/>
    <numFmt numFmtId="166" formatCode="_-* #,##0_-;\-* #,##0_-;_-* &quot;-&quot;??_-;_-@_-"/>
    <numFmt numFmtId="167" formatCode="##,###,###,###,###"/>
    <numFmt numFmtId="168" formatCode="dd/mm/yyyy;@"/>
    <numFmt numFmtId="169" formatCode="0.0000000%"/>
  </numFmts>
  <fonts count="46" x14ac:knownFonts="1">
    <font>
      <sz val="11"/>
      <color theme="1"/>
      <name val="Calibri"/>
      <family val="2"/>
      <scheme val="minor"/>
    </font>
    <font>
      <sz val="11"/>
      <color theme="1"/>
      <name val="Calibri"/>
      <family val="2"/>
      <scheme val="minor"/>
    </font>
    <font>
      <sz val="10"/>
      <name val="Arial"/>
      <family val="2"/>
    </font>
    <font>
      <b/>
      <sz val="8"/>
      <name val="Tahoma"/>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u/>
      <sz val="11"/>
      <color theme="10"/>
      <name val="Times New Roman"/>
      <family val="1"/>
    </font>
    <font>
      <sz val="11"/>
      <name val="Calibri"/>
      <family val="2"/>
      <scheme val="minor"/>
    </font>
    <font>
      <b/>
      <sz val="11"/>
      <name val="Calibri"/>
      <family val="2"/>
      <scheme val="minor"/>
    </font>
    <font>
      <b/>
      <sz val="11"/>
      <name val="Times New Roman"/>
      <family val="1"/>
    </font>
    <font>
      <sz val="11"/>
      <color rgb="FF000000"/>
      <name val="Calibri"/>
      <family val="2"/>
      <charset val="163"/>
    </font>
    <font>
      <i/>
      <sz val="8"/>
      <name val="Tahoma"/>
      <family val="2"/>
    </font>
    <font>
      <b/>
      <i/>
      <sz val="8"/>
      <name val="Tahoma"/>
      <family val="2"/>
    </font>
    <font>
      <b/>
      <sz val="11"/>
      <color indexed="8"/>
      <name val="Times New Roman"/>
      <family val="1"/>
      <charset val="163"/>
    </font>
    <font>
      <b/>
      <sz val="11"/>
      <color indexed="8"/>
      <name val="Times New Roman"/>
      <family val="1"/>
    </font>
    <font>
      <b/>
      <sz val="8"/>
      <color theme="1"/>
      <name val="Tahoma"/>
      <family val="2"/>
    </font>
    <font>
      <sz val="8"/>
      <name val="Tahoma"/>
      <family val="2"/>
      <charset val="163"/>
    </font>
    <font>
      <b/>
      <sz val="8"/>
      <color theme="1" tint="4.9989318521683403E-2"/>
      <name val="Tahoma"/>
      <family val="2"/>
    </font>
    <font>
      <sz val="10"/>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sz val="8.25"/>
      <name val="Microsoft Sans Serif"/>
      <family val="2"/>
    </font>
    <font>
      <sz val="8.25"/>
      <name val="Microsoft Sans Serif"/>
      <family val="2"/>
    </font>
  </fonts>
  <fills count="3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4">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s>
  <cellStyleXfs count="54">
    <xf numFmtId="0" fontId="0" fillId="0" borderId="0"/>
    <xf numFmtId="164" fontId="1" fillId="0" borderId="0" applyFont="0" applyFill="0" applyBorder="0" applyAlignment="0" applyProtection="0"/>
    <xf numFmtId="0" fontId="2" fillId="0" borderId="0"/>
    <xf numFmtId="0" fontId="10" fillId="0" borderId="0" applyNumberFormat="0" applyFill="0" applyBorder="0" applyAlignment="0" applyProtection="0"/>
    <xf numFmtId="9" fontId="1" fillId="0" borderId="0" applyFont="0" applyFill="0" applyBorder="0" applyAlignment="0" applyProtection="0"/>
    <xf numFmtId="164" fontId="2" fillId="0" borderId="0" applyFont="0" applyFill="0" applyBorder="0" applyAlignment="0" applyProtection="0"/>
    <xf numFmtId="0" fontId="18" fillId="0" borderId="0"/>
    <xf numFmtId="43" fontId="18" fillId="0" borderId="0" applyFont="0" applyFill="0" applyBorder="0" applyAlignment="0" applyProtection="0"/>
    <xf numFmtId="0" fontId="2" fillId="0" borderId="0"/>
    <xf numFmtId="43" fontId="1" fillId="0" borderId="0" applyFont="0" applyFill="0" applyBorder="0" applyAlignment="0" applyProtection="0"/>
    <xf numFmtId="0" fontId="27" fillId="0" borderId="0" applyNumberFormat="0" applyFill="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6" borderId="0" applyNumberFormat="0" applyBorder="0" applyAlignment="0" applyProtection="0"/>
    <xf numFmtId="0" fontId="33" fillId="7" borderId="0" applyNumberFormat="0" applyBorder="0" applyAlignment="0" applyProtection="0"/>
    <xf numFmtId="0" fontId="34" fillId="8" borderId="7" applyNumberFormat="0" applyAlignment="0" applyProtection="0"/>
    <xf numFmtId="0" fontId="35" fillId="9" borderId="8" applyNumberFormat="0" applyAlignment="0" applyProtection="0"/>
    <xf numFmtId="0" fontId="36" fillId="9" borderId="7" applyNumberFormat="0" applyAlignment="0" applyProtection="0"/>
    <xf numFmtId="0" fontId="37" fillId="0" borderId="9" applyNumberFormat="0" applyFill="0" applyAlignment="0" applyProtection="0"/>
    <xf numFmtId="0" fontId="38" fillId="10" borderId="10" applyNumberFormat="0" applyAlignment="0" applyProtection="0"/>
    <xf numFmtId="0" fontId="39" fillId="0" borderId="0" applyNumberFormat="0" applyFill="0" applyBorder="0" applyAlignment="0" applyProtection="0"/>
    <xf numFmtId="0" fontId="1" fillId="11" borderId="11" applyNumberFormat="0" applyFont="0" applyAlignment="0" applyProtection="0"/>
    <xf numFmtId="0" fontId="40" fillId="0" borderId="0" applyNumberFormat="0" applyFill="0" applyBorder="0" applyAlignment="0" applyProtection="0"/>
    <xf numFmtId="0" fontId="41" fillId="0" borderId="12" applyNumberFormat="0" applyFill="0" applyAlignment="0" applyProtection="0"/>
    <xf numFmtId="0" fontId="42"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2" fillId="27" borderId="0" applyNumberFormat="0" applyBorder="0" applyAlignment="0" applyProtection="0"/>
    <xf numFmtId="0" fontId="4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2" fillId="31" borderId="0" applyNumberFormat="0" applyBorder="0" applyAlignment="0" applyProtection="0"/>
    <xf numFmtId="0" fontId="42"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2" fillId="35" borderId="0" applyNumberFormat="0" applyBorder="0" applyAlignment="0" applyProtection="0"/>
    <xf numFmtId="0" fontId="43" fillId="0" borderId="0">
      <alignment vertical="top"/>
    </xf>
    <xf numFmtId="0" fontId="44" fillId="0" borderId="0">
      <alignment vertical="top"/>
    </xf>
    <xf numFmtId="0" fontId="45" fillId="0" borderId="0">
      <alignment vertical="top"/>
    </xf>
  </cellStyleXfs>
  <cellXfs count="152">
    <xf numFmtId="0" fontId="0" fillId="0" borderId="0" xfId="0"/>
    <xf numFmtId="0" fontId="9" fillId="0" borderId="1" xfId="0" applyNumberFormat="1" applyFont="1" applyFill="1" applyBorder="1" applyAlignment="1" applyProtection="1">
      <alignment horizontal="left" vertical="center" wrapText="1"/>
    </xf>
    <xf numFmtId="0" fontId="11" fillId="0" borderId="2" xfId="0" applyFont="1" applyBorder="1" applyAlignment="1">
      <alignment horizontal="center"/>
    </xf>
    <xf numFmtId="0" fontId="4" fillId="0" borderId="2" xfId="0" applyFont="1" applyFill="1" applyBorder="1" applyAlignment="1">
      <alignment horizontal="left"/>
    </xf>
    <xf numFmtId="10" fontId="9" fillId="0" borderId="1" xfId="1" applyNumberFormat="1" applyFont="1" applyFill="1" applyBorder="1" applyAlignment="1" applyProtection="1">
      <alignment horizontal="left" vertical="center"/>
    </xf>
    <xf numFmtId="0" fontId="8" fillId="2" borderId="2" xfId="0" applyNumberFormat="1" applyFont="1" applyFill="1" applyBorder="1" applyAlignment="1" applyProtection="1">
      <alignment horizontal="center" vertical="center"/>
    </xf>
    <xf numFmtId="0" fontId="8" fillId="2" borderId="3" xfId="0" applyNumberFormat="1" applyFont="1" applyFill="1" applyBorder="1" applyAlignment="1" applyProtection="1">
      <alignment horizontal="center" vertical="center"/>
    </xf>
    <xf numFmtId="0" fontId="8" fillId="2" borderId="1" xfId="0" applyNumberFormat="1" applyFont="1" applyFill="1" applyBorder="1" applyAlignment="1" applyProtection="1">
      <alignment horizontal="center" vertical="center"/>
    </xf>
    <xf numFmtId="49" fontId="9" fillId="0" borderId="3" xfId="0" applyNumberFormat="1" applyFont="1" applyFill="1" applyBorder="1" applyAlignment="1" applyProtection="1">
      <alignment horizontal="left" vertical="center"/>
    </xf>
    <xf numFmtId="165" fontId="15" fillId="0" borderId="0" xfId="1" applyNumberFormat="1" applyFont="1" applyFill="1"/>
    <xf numFmtId="0" fontId="15" fillId="0" borderId="0" xfId="0" applyFont="1" applyFill="1"/>
    <xf numFmtId="0" fontId="4" fillId="0" borderId="0" xfId="0" applyFont="1" applyFill="1"/>
    <xf numFmtId="0" fontId="13" fillId="0" borderId="0" xfId="0" applyFont="1" applyFill="1"/>
    <xf numFmtId="0" fontId="4" fillId="0" borderId="0" xfId="0" applyFont="1" applyFill="1" applyAlignment="1">
      <alignment horizontal="right"/>
    </xf>
    <xf numFmtId="0" fontId="4" fillId="0" borderId="2" xfId="0" applyFont="1" applyFill="1" applyBorder="1" applyAlignment="1" applyProtection="1">
      <alignment horizontal="left"/>
      <protection locked="0"/>
    </xf>
    <xf numFmtId="0" fontId="5" fillId="0" borderId="2" xfId="0" applyFont="1" applyFill="1" applyBorder="1" applyAlignment="1">
      <alignment horizontal="center"/>
    </xf>
    <xf numFmtId="0" fontId="5" fillId="0" borderId="2" xfId="0" applyFont="1" applyFill="1" applyBorder="1"/>
    <xf numFmtId="0" fontId="4" fillId="0" borderId="2" xfId="0" applyFont="1" applyFill="1" applyBorder="1" applyAlignment="1">
      <alignment horizontal="center"/>
    </xf>
    <xf numFmtId="0" fontId="4" fillId="0" borderId="2" xfId="0" applyFont="1" applyFill="1" applyBorder="1" applyAlignment="1">
      <alignment wrapText="1"/>
    </xf>
    <xf numFmtId="0" fontId="14" fillId="0" borderId="2" xfId="3" applyFont="1" applyFill="1" applyBorder="1"/>
    <xf numFmtId="0" fontId="14" fillId="0" borderId="2" xfId="3" applyFont="1" applyFill="1" applyBorder="1" applyAlignment="1">
      <alignment horizontal="left"/>
    </xf>
    <xf numFmtId="0" fontId="6" fillId="0" borderId="0" xfId="0" applyFont="1" applyFill="1"/>
    <xf numFmtId="0" fontId="7" fillId="0" borderId="0" xfId="0" applyFont="1" applyFill="1" applyAlignment="1">
      <alignment vertical="center"/>
    </xf>
    <xf numFmtId="0" fontId="12" fillId="0" borderId="0" xfId="0" applyFont="1" applyFill="1" applyAlignment="1">
      <alignment horizontal="center"/>
    </xf>
    <xf numFmtId="0" fontId="17" fillId="4" borderId="0" xfId="0" applyFont="1" applyFill="1" applyAlignment="1">
      <alignment horizontal="center" wrapText="1"/>
    </xf>
    <xf numFmtId="0" fontId="9" fillId="0" borderId="2" xfId="0" applyFont="1" applyFill="1" applyBorder="1" applyAlignment="1">
      <alignment horizontal="center"/>
    </xf>
    <xf numFmtId="0" fontId="15" fillId="0" borderId="0" xfId="0" applyFont="1" applyFill="1" applyAlignment="1">
      <alignment horizontal="left" indent="1"/>
    </xf>
    <xf numFmtId="0" fontId="16" fillId="0" borderId="0" xfId="0" applyFont="1" applyFill="1"/>
    <xf numFmtId="0" fontId="15" fillId="0" borderId="0" xfId="0" applyFont="1" applyFill="1" applyAlignment="1">
      <alignment vertical="center"/>
    </xf>
    <xf numFmtId="165" fontId="15" fillId="0" borderId="0" xfId="1" applyNumberFormat="1" applyFont="1" applyFill="1" applyAlignment="1">
      <alignment vertical="center"/>
    </xf>
    <xf numFmtId="0" fontId="8" fillId="4" borderId="2" xfId="2" applyNumberFormat="1" applyFont="1" applyFill="1" applyBorder="1" applyAlignment="1" applyProtection="1">
      <alignment horizontal="center" vertical="center" wrapText="1"/>
    </xf>
    <xf numFmtId="165" fontId="8" fillId="4" borderId="2" xfId="9" applyNumberFormat="1" applyFont="1" applyFill="1" applyBorder="1" applyAlignment="1" applyProtection="1">
      <alignment horizontal="center" vertical="center" wrapText="1"/>
    </xf>
    <xf numFmtId="49" fontId="3" fillId="4" borderId="2" xfId="2" applyNumberFormat="1" applyFont="1" applyFill="1" applyBorder="1" applyAlignment="1" applyProtection="1">
      <alignment horizontal="left" vertical="center" wrapText="1"/>
    </xf>
    <xf numFmtId="49" fontId="9" fillId="4" borderId="2" xfId="2" applyNumberFormat="1" applyFont="1" applyFill="1" applyBorder="1" applyAlignment="1" applyProtection="1">
      <alignment horizontal="left" vertical="center" wrapText="1"/>
    </xf>
    <xf numFmtId="37" fontId="9" fillId="4" borderId="2" xfId="0" applyNumberFormat="1" applyFont="1" applyFill="1" applyBorder="1" applyAlignment="1" applyProtection="1">
      <alignment horizontal="right" vertical="center" wrapText="1"/>
    </xf>
    <xf numFmtId="0" fontId="8" fillId="4" borderId="2" xfId="2" applyNumberFormat="1" applyFont="1" applyFill="1" applyBorder="1" applyAlignment="1" applyProtection="1">
      <alignment horizontal="left" vertical="center" wrapText="1"/>
    </xf>
    <xf numFmtId="0" fontId="3" fillId="4" borderId="2" xfId="0" applyFont="1" applyFill="1" applyBorder="1" applyAlignment="1">
      <alignment horizontal="center" vertical="center"/>
    </xf>
    <xf numFmtId="165" fontId="3" fillId="4" borderId="2" xfId="1" applyNumberFormat="1" applyFont="1" applyFill="1" applyBorder="1" applyAlignment="1" applyProtection="1">
      <alignment horizontal="right" vertical="center" wrapText="1"/>
    </xf>
    <xf numFmtId="37" fontId="3" fillId="4" borderId="2" xfId="0" applyNumberFormat="1" applyFont="1" applyFill="1" applyBorder="1" applyAlignment="1" applyProtection="1">
      <alignment horizontal="right" vertical="center" wrapText="1"/>
    </xf>
    <xf numFmtId="0" fontId="9" fillId="4" borderId="2" xfId="0" applyFont="1" applyFill="1" applyBorder="1" applyAlignment="1">
      <alignment horizontal="center" vertical="center"/>
    </xf>
    <xf numFmtId="165" fontId="9" fillId="4" borderId="2" xfId="1" applyNumberFormat="1" applyFont="1" applyFill="1" applyBorder="1" applyAlignment="1" applyProtection="1">
      <alignment horizontal="right" vertical="center" wrapText="1"/>
    </xf>
    <xf numFmtId="49" fontId="19" fillId="4" borderId="2" xfId="2" applyNumberFormat="1" applyFont="1" applyFill="1" applyBorder="1" applyAlignment="1" applyProtection="1">
      <alignment horizontal="left" vertical="center" wrapText="1"/>
    </xf>
    <xf numFmtId="11" fontId="9" fillId="4" borderId="2" xfId="2" applyNumberFormat="1" applyFont="1" applyFill="1" applyBorder="1" applyAlignment="1" applyProtection="1">
      <alignment horizontal="left" vertical="center" wrapText="1"/>
    </xf>
    <xf numFmtId="0" fontId="8" fillId="4" borderId="1" xfId="2" applyNumberFormat="1" applyFont="1" applyFill="1" applyBorder="1" applyAlignment="1" applyProtection="1">
      <alignment horizontal="left" vertical="center" wrapText="1"/>
    </xf>
    <xf numFmtId="10" fontId="8" fillId="4" borderId="2" xfId="9" applyNumberFormat="1" applyFont="1" applyFill="1" applyBorder="1" applyAlignment="1" applyProtection="1">
      <alignment horizontal="center" vertical="center" wrapText="1"/>
    </xf>
    <xf numFmtId="0" fontId="9" fillId="0" borderId="0" xfId="0" applyFont="1" applyAlignment="1">
      <alignment vertical="center"/>
    </xf>
    <xf numFmtId="0" fontId="11" fillId="4" borderId="2" xfId="0" applyFont="1" applyFill="1" applyBorder="1" applyAlignment="1">
      <alignment horizontal="left" vertical="center"/>
    </xf>
    <xf numFmtId="0" fontId="3" fillId="4" borderId="2" xfId="0" applyNumberFormat="1" applyFont="1" applyFill="1" applyBorder="1" applyAlignment="1" applyProtection="1">
      <alignment horizontal="left" vertical="center" wrapText="1"/>
    </xf>
    <xf numFmtId="41" fontId="9" fillId="4" borderId="2" xfId="0" applyNumberFormat="1" applyFont="1" applyFill="1" applyBorder="1" applyAlignment="1" applyProtection="1">
      <alignment horizontal="right" vertical="center" wrapText="1"/>
    </xf>
    <xf numFmtId="166" fontId="9" fillId="4" borderId="2" xfId="1" applyNumberFormat="1" applyFont="1" applyFill="1" applyBorder="1" applyAlignment="1" applyProtection="1">
      <alignment horizontal="right" vertical="center" wrapText="1"/>
    </xf>
    <xf numFmtId="10" fontId="11" fillId="4" borderId="2" xfId="9" applyNumberFormat="1" applyFont="1" applyFill="1" applyBorder="1" applyAlignment="1">
      <alignment vertical="center"/>
    </xf>
    <xf numFmtId="41" fontId="3" fillId="4" borderId="2" xfId="0" applyNumberFormat="1" applyFont="1" applyFill="1" applyBorder="1" applyAlignment="1" applyProtection="1">
      <alignment horizontal="right" vertical="center" wrapText="1"/>
    </xf>
    <xf numFmtId="10" fontId="3" fillId="4" borderId="2" xfId="0" applyNumberFormat="1" applyFont="1" applyFill="1" applyBorder="1" applyAlignment="1" applyProtection="1">
      <alignment horizontal="right" vertical="center" wrapText="1"/>
    </xf>
    <xf numFmtId="0" fontId="9" fillId="4" borderId="2" xfId="0" applyNumberFormat="1" applyFont="1" applyFill="1" applyBorder="1" applyAlignment="1" applyProtection="1">
      <alignment horizontal="left" vertical="center" wrapText="1"/>
    </xf>
    <xf numFmtId="49" fontId="9" fillId="4" borderId="2" xfId="2" applyNumberFormat="1" applyFont="1" applyFill="1" applyBorder="1" applyAlignment="1" applyProtection="1">
      <alignment horizontal="left" vertical="center" wrapText="1" indent="2"/>
    </xf>
    <xf numFmtId="164" fontId="9" fillId="0" borderId="0" xfId="1" applyFont="1" applyAlignment="1">
      <alignment vertical="center"/>
    </xf>
    <xf numFmtId="166" fontId="3" fillId="4" borderId="2" xfId="1" applyNumberFormat="1" applyFont="1" applyFill="1" applyBorder="1" applyAlignment="1" applyProtection="1">
      <alignment horizontal="right" vertical="center" wrapText="1"/>
    </xf>
    <xf numFmtId="10" fontId="23" fillId="4" borderId="2" xfId="9" applyNumberFormat="1" applyFont="1" applyFill="1" applyBorder="1" applyAlignment="1">
      <alignment vertical="center"/>
    </xf>
    <xf numFmtId="10" fontId="9" fillId="4" borderId="2" xfId="0" applyNumberFormat="1" applyFont="1" applyFill="1" applyBorder="1" applyAlignment="1" applyProtection="1">
      <alignment horizontal="right" vertical="center" wrapText="1"/>
    </xf>
    <xf numFmtId="165" fontId="8" fillId="4" borderId="2" xfId="9" applyNumberFormat="1" applyFont="1" applyFill="1" applyBorder="1" applyAlignment="1" applyProtection="1">
      <alignment horizontal="left" vertical="center" wrapText="1"/>
    </xf>
    <xf numFmtId="10" fontId="8" fillId="4" borderId="2" xfId="9" applyNumberFormat="1" applyFont="1" applyFill="1" applyBorder="1" applyAlignment="1" applyProtection="1">
      <alignment horizontal="left" vertical="center" wrapText="1"/>
    </xf>
    <xf numFmtId="10" fontId="9" fillId="0" borderId="0" xfId="0" applyNumberFormat="1" applyFont="1" applyAlignment="1">
      <alignment vertical="center"/>
    </xf>
    <xf numFmtId="0" fontId="25" fillId="3" borderId="2" xfId="0" applyFont="1" applyFill="1" applyBorder="1" applyAlignment="1" applyProtection="1">
      <alignment horizontal="center" vertical="center" wrapText="1"/>
    </xf>
    <xf numFmtId="49" fontId="25" fillId="3" borderId="2" xfId="0" applyNumberFormat="1" applyFont="1" applyFill="1" applyBorder="1" applyAlignment="1" applyProtection="1">
      <alignment horizontal="center" vertical="center" wrapText="1"/>
    </xf>
    <xf numFmtId="49" fontId="9" fillId="0" borderId="2" xfId="0" applyNumberFormat="1" applyFont="1" applyFill="1" applyBorder="1" applyAlignment="1" applyProtection="1">
      <alignment horizontal="left" vertical="center" wrapText="1"/>
    </xf>
    <xf numFmtId="11" fontId="9" fillId="0" borderId="2" xfId="0" applyNumberFormat="1" applyFont="1" applyFill="1" applyBorder="1" applyAlignment="1" applyProtection="1">
      <alignment horizontal="left" vertical="center" wrapText="1"/>
    </xf>
    <xf numFmtId="164" fontId="15" fillId="0" borderId="0" xfId="1" applyFont="1" applyFill="1"/>
    <xf numFmtId="2" fontId="15" fillId="0" borderId="0" xfId="0" applyNumberFormat="1" applyFont="1" applyFill="1"/>
    <xf numFmtId="165" fontId="15" fillId="0" borderId="0" xfId="0" applyNumberFormat="1" applyFont="1" applyFill="1"/>
    <xf numFmtId="164" fontId="15" fillId="0" borderId="0" xfId="0" applyNumberFormat="1" applyFont="1" applyFill="1"/>
    <xf numFmtId="49" fontId="25" fillId="3" borderId="0" xfId="0" applyNumberFormat="1" applyFont="1" applyFill="1" applyBorder="1" applyAlignment="1" applyProtection="1">
      <alignment horizontal="center" vertical="center" wrapText="1"/>
    </xf>
    <xf numFmtId="0" fontId="9" fillId="4" borderId="0" xfId="0" applyNumberFormat="1" applyFont="1" applyFill="1" applyBorder="1" applyAlignment="1" applyProtection="1">
      <alignment horizontal="left" vertical="center" wrapText="1"/>
    </xf>
    <xf numFmtId="10" fontId="9" fillId="4" borderId="0" xfId="1" applyNumberFormat="1" applyFont="1" applyFill="1" applyBorder="1" applyAlignment="1" applyProtection="1">
      <alignment horizontal="right" vertical="center" wrapText="1"/>
    </xf>
    <xf numFmtId="10" fontId="9" fillId="4" borderId="0" xfId="1" applyNumberFormat="1" applyFont="1" applyFill="1" applyBorder="1" applyAlignment="1" applyProtection="1">
      <alignment vertical="center" wrapText="1"/>
    </xf>
    <xf numFmtId="165" fontId="9" fillId="4" borderId="0" xfId="1" applyNumberFormat="1" applyFont="1" applyFill="1" applyBorder="1" applyAlignment="1" applyProtection="1">
      <alignment horizontal="right" vertical="center" wrapText="1"/>
    </xf>
    <xf numFmtId="43" fontId="9" fillId="4" borderId="0" xfId="1" applyNumberFormat="1" applyFont="1" applyFill="1" applyBorder="1" applyAlignment="1" applyProtection="1">
      <alignment vertical="center" wrapText="1"/>
    </xf>
    <xf numFmtId="165" fontId="9" fillId="4" borderId="0" xfId="1" applyNumberFormat="1" applyFont="1" applyFill="1" applyBorder="1" applyAlignment="1" applyProtection="1">
      <alignment vertical="center" wrapText="1"/>
    </xf>
    <xf numFmtId="164" fontId="9" fillId="4" borderId="0" xfId="1" applyFont="1" applyFill="1" applyBorder="1" applyAlignment="1" applyProtection="1">
      <alignment horizontal="right" vertical="center" wrapText="1"/>
    </xf>
    <xf numFmtId="43" fontId="9" fillId="4" borderId="0" xfId="1" applyNumberFormat="1" applyFont="1" applyFill="1" applyBorder="1" applyAlignment="1" applyProtection="1">
      <alignment horizontal="right" vertical="center" wrapText="1"/>
    </xf>
    <xf numFmtId="164" fontId="9" fillId="4" borderId="0" xfId="1" applyFont="1" applyFill="1" applyBorder="1" applyAlignment="1" applyProtection="1">
      <alignment vertical="center" wrapText="1"/>
    </xf>
    <xf numFmtId="0" fontId="9" fillId="4" borderId="0" xfId="0" applyNumberFormat="1" applyFont="1" applyFill="1" applyBorder="1" applyAlignment="1" applyProtection="1">
      <alignment vertical="center" wrapText="1"/>
    </xf>
    <xf numFmtId="164" fontId="9" fillId="4" borderId="0" xfId="1" applyFont="1" applyFill="1" applyBorder="1" applyAlignment="1" applyProtection="1">
      <alignment horizontal="left" vertical="center" wrapText="1"/>
    </xf>
    <xf numFmtId="10" fontId="9" fillId="4" borderId="0" xfId="4" applyNumberFormat="1" applyFont="1" applyFill="1" applyBorder="1" applyAlignment="1" applyProtection="1">
      <alignment horizontal="right" vertical="center" wrapText="1"/>
    </xf>
    <xf numFmtId="166" fontId="15" fillId="0" borderId="0" xfId="0" applyNumberFormat="1" applyFont="1" applyFill="1"/>
    <xf numFmtId="2" fontId="39" fillId="0" borderId="0" xfId="0" applyNumberFormat="1" applyFont="1" applyFill="1"/>
    <xf numFmtId="166" fontId="39" fillId="0" borderId="0" xfId="1" applyNumberFormat="1" applyFont="1" applyFill="1"/>
    <xf numFmtId="169" fontId="9" fillId="4" borderId="0" xfId="4" applyNumberFormat="1" applyFont="1" applyFill="1" applyBorder="1" applyAlignment="1" applyProtection="1">
      <alignment horizontal="right" vertical="center" wrapText="1"/>
    </xf>
    <xf numFmtId="0" fontId="15" fillId="4" borderId="0" xfId="0" applyFont="1" applyFill="1"/>
    <xf numFmtId="164" fontId="15" fillId="4" borderId="0" xfId="1" applyFont="1" applyFill="1"/>
    <xf numFmtId="164" fontId="15" fillId="4" borderId="0" xfId="0" applyNumberFormat="1" applyFont="1" applyFill="1"/>
    <xf numFmtId="164" fontId="15" fillId="36" borderId="0" xfId="1" applyFont="1" applyFill="1"/>
    <xf numFmtId="0" fontId="9" fillId="0" borderId="2" xfId="0" applyFont="1" applyFill="1" applyBorder="1" applyAlignment="1">
      <alignment horizontal="center" vertical="center"/>
    </xf>
    <xf numFmtId="49" fontId="9" fillId="0" borderId="2" xfId="2" applyNumberFormat="1" applyFont="1" applyFill="1" applyBorder="1" applyAlignment="1" applyProtection="1">
      <alignment horizontal="left" vertical="center" wrapText="1"/>
    </xf>
    <xf numFmtId="0" fontId="9" fillId="0" borderId="2" xfId="0" applyFont="1" applyFill="1" applyBorder="1" applyAlignment="1">
      <alignment horizontal="center" vertical="center"/>
    </xf>
    <xf numFmtId="0" fontId="9" fillId="4" borderId="0" xfId="0" applyFont="1" applyFill="1" applyAlignment="1">
      <alignment vertical="center"/>
    </xf>
    <xf numFmtId="2" fontId="15" fillId="4" borderId="0" xfId="0" applyNumberFormat="1" applyFont="1" applyFill="1"/>
    <xf numFmtId="166" fontId="15" fillId="0" borderId="0" xfId="1" applyNumberFormat="1" applyFont="1" applyFill="1"/>
    <xf numFmtId="14" fontId="15" fillId="0" borderId="0" xfId="0" applyNumberFormat="1" applyFont="1" applyFill="1"/>
    <xf numFmtId="14" fontId="15" fillId="4" borderId="0" xfId="0" applyNumberFormat="1" applyFont="1" applyFill="1"/>
    <xf numFmtId="2" fontId="39" fillId="36" borderId="0" xfId="0" applyNumberFormat="1" applyFont="1" applyFill="1"/>
    <xf numFmtId="10" fontId="9" fillId="4" borderId="2" xfId="9" applyNumberFormat="1" applyFont="1" applyFill="1" applyBorder="1" applyAlignment="1">
      <alignment vertical="center"/>
    </xf>
    <xf numFmtId="164" fontId="9" fillId="4" borderId="2" xfId="1" applyNumberFormat="1" applyFont="1" applyFill="1" applyBorder="1" applyAlignment="1" applyProtection="1">
      <alignment horizontal="right" vertical="center" wrapText="1"/>
    </xf>
    <xf numFmtId="168" fontId="45" fillId="0" borderId="13" xfId="53" applyNumberFormat="1" applyBorder="1" applyAlignment="1">
      <alignment horizontal="center" vertical="top"/>
    </xf>
    <xf numFmtId="167" fontId="45" fillId="0" borderId="13" xfId="53" applyNumberFormat="1" applyBorder="1" applyAlignment="1">
      <alignment vertical="top"/>
    </xf>
    <xf numFmtId="0" fontId="9" fillId="0" borderId="2" xfId="0" applyFont="1" applyFill="1" applyBorder="1" applyAlignment="1">
      <alignment horizontal="center" vertical="center"/>
    </xf>
    <xf numFmtId="165" fontId="15" fillId="0" borderId="0" xfId="0" applyNumberFormat="1" applyFont="1" applyFill="1" applyAlignment="1">
      <alignment vertical="center"/>
    </xf>
    <xf numFmtId="10" fontId="9" fillId="4" borderId="0" xfId="4" applyNumberFormat="1" applyFont="1" applyFill="1" applyBorder="1" applyAlignment="1" applyProtection="1">
      <alignment vertical="center" wrapText="1"/>
    </xf>
    <xf numFmtId="164" fontId="15" fillId="36" borderId="0" xfId="0" applyNumberFormat="1" applyFont="1" applyFill="1"/>
    <xf numFmtId="49" fontId="3" fillId="0" borderId="2" xfId="2" applyNumberFormat="1" applyFont="1" applyFill="1" applyBorder="1" applyAlignment="1" applyProtection="1">
      <alignment horizontal="left" vertical="center" wrapText="1"/>
    </xf>
    <xf numFmtId="165" fontId="3" fillId="0" borderId="2" xfId="0" applyNumberFormat="1" applyFont="1" applyFill="1" applyBorder="1" applyAlignment="1" applyProtection="1">
      <alignment horizontal="right" vertical="center" wrapText="1"/>
    </xf>
    <xf numFmtId="165" fontId="3" fillId="0" borderId="2" xfId="0" applyNumberFormat="1" applyFont="1" applyFill="1" applyBorder="1" applyAlignment="1" applyProtection="1">
      <alignment horizontal="left" vertical="center" wrapText="1"/>
    </xf>
    <xf numFmtId="165" fontId="9" fillId="0" borderId="2" xfId="0" applyNumberFormat="1" applyFont="1" applyFill="1" applyBorder="1" applyAlignment="1" applyProtection="1">
      <alignment horizontal="right" vertical="center" wrapText="1"/>
    </xf>
    <xf numFmtId="165" fontId="9" fillId="0" borderId="2" xfId="0" applyNumberFormat="1" applyFont="1" applyFill="1" applyBorder="1" applyAlignment="1" applyProtection="1">
      <alignment horizontal="left" vertical="center" wrapText="1"/>
    </xf>
    <xf numFmtId="37" fontId="9" fillId="0" borderId="2" xfId="0" applyNumberFormat="1" applyFont="1" applyFill="1" applyBorder="1" applyAlignment="1" applyProtection="1">
      <alignment horizontal="right" vertical="center" wrapText="1"/>
    </xf>
    <xf numFmtId="43" fontId="9" fillId="0" borderId="2" xfId="1" applyNumberFormat="1" applyFont="1" applyFill="1" applyBorder="1" applyAlignment="1" applyProtection="1">
      <alignment horizontal="right" vertical="center" wrapText="1"/>
    </xf>
    <xf numFmtId="43" fontId="9" fillId="0" borderId="2" xfId="1" applyNumberFormat="1" applyFont="1" applyFill="1" applyBorder="1" applyAlignment="1" applyProtection="1">
      <alignment horizontal="left" vertical="center" wrapText="1"/>
    </xf>
    <xf numFmtId="43" fontId="3" fillId="0" borderId="2" xfId="1" applyNumberFormat="1" applyFont="1" applyFill="1" applyBorder="1" applyAlignment="1" applyProtection="1">
      <alignment horizontal="right" vertical="center" wrapText="1"/>
    </xf>
    <xf numFmtId="0" fontId="3" fillId="0" borderId="2" xfId="2" applyNumberFormat="1" applyFont="1" applyFill="1" applyBorder="1" applyAlignment="1" applyProtection="1">
      <alignment horizontal="center" vertical="center" wrapText="1"/>
    </xf>
    <xf numFmtId="165" fontId="3" fillId="0" borderId="2" xfId="9" applyNumberFormat="1" applyFont="1" applyFill="1" applyBorder="1" applyAlignment="1" applyProtection="1">
      <alignment horizontal="center" vertical="center" wrapText="1"/>
    </xf>
    <xf numFmtId="0" fontId="15" fillId="0" borderId="0" xfId="0" applyFont="1" applyFill="1" applyAlignment="1">
      <alignment horizontal="center"/>
    </xf>
    <xf numFmtId="0" fontId="3" fillId="0" borderId="2" xfId="0" applyFont="1" applyFill="1" applyBorder="1" applyAlignment="1">
      <alignment horizontal="center" vertical="center"/>
    </xf>
    <xf numFmtId="10" fontId="3" fillId="0" borderId="2" xfId="4" applyNumberFormat="1" applyFont="1" applyFill="1" applyBorder="1" applyAlignment="1" applyProtection="1">
      <alignment horizontal="right" vertical="center" wrapText="1"/>
    </xf>
    <xf numFmtId="10" fontId="9" fillId="0" borderId="2" xfId="4" applyNumberFormat="1" applyFont="1" applyFill="1" applyBorder="1" applyAlignment="1" applyProtection="1">
      <alignment horizontal="right" vertical="center" wrapText="1"/>
    </xf>
    <xf numFmtId="164" fontId="15" fillId="0" borderId="0" xfId="1" applyNumberFormat="1" applyFont="1" applyFill="1"/>
    <xf numFmtId="0" fontId="3" fillId="0" borderId="2" xfId="2" applyNumberFormat="1" applyFont="1" applyFill="1" applyBorder="1" applyAlignment="1" applyProtection="1">
      <alignment horizontal="left" vertical="center" wrapText="1"/>
    </xf>
    <xf numFmtId="164" fontId="3" fillId="0" borderId="2" xfId="1" applyFont="1" applyFill="1" applyBorder="1" applyAlignment="1" applyProtection="1">
      <alignment horizontal="left" vertical="center" wrapText="1"/>
    </xf>
    <xf numFmtId="166" fontId="9" fillId="0" borderId="2" xfId="1" applyNumberFormat="1" applyFont="1" applyFill="1" applyBorder="1" applyAlignment="1" applyProtection="1">
      <alignment horizontal="right" vertical="center" wrapText="1"/>
    </xf>
    <xf numFmtId="10" fontId="3" fillId="0" borderId="2" xfId="0" applyNumberFormat="1" applyFont="1" applyFill="1" applyBorder="1" applyAlignment="1" applyProtection="1">
      <alignment horizontal="right" vertical="center" wrapText="1"/>
    </xf>
    <xf numFmtId="10" fontId="11" fillId="0" borderId="2" xfId="9" applyNumberFormat="1" applyFont="1" applyFill="1" applyBorder="1" applyAlignment="1">
      <alignment vertical="center"/>
    </xf>
    <xf numFmtId="10" fontId="9" fillId="0" borderId="2" xfId="0" applyNumberFormat="1" applyFont="1" applyFill="1" applyBorder="1" applyAlignment="1" applyProtection="1">
      <alignment horizontal="right" vertical="center" wrapText="1"/>
    </xf>
    <xf numFmtId="0" fontId="26" fillId="0" borderId="2" xfId="0" applyNumberFormat="1" applyFont="1" applyFill="1" applyBorder="1" applyAlignment="1" applyProtection="1">
      <alignment horizontal="left" vertical="center" wrapText="1"/>
    </xf>
    <xf numFmtId="0" fontId="9" fillId="0" borderId="2" xfId="0" applyNumberFormat="1" applyFont="1" applyFill="1" applyBorder="1" applyAlignment="1" applyProtection="1">
      <alignment horizontal="left" vertical="center" wrapText="1"/>
    </xf>
    <xf numFmtId="10" fontId="9" fillId="0" borderId="2" xfId="1" applyNumberFormat="1" applyFont="1" applyFill="1" applyBorder="1" applyAlignment="1" applyProtection="1">
      <alignment horizontal="right" vertical="center" wrapText="1"/>
    </xf>
    <xf numFmtId="10" fontId="9" fillId="0" borderId="2" xfId="1" applyNumberFormat="1" applyFont="1" applyFill="1" applyBorder="1" applyAlignment="1" applyProtection="1">
      <alignment vertical="center" wrapText="1"/>
    </xf>
    <xf numFmtId="165" fontId="9" fillId="0" borderId="2" xfId="1" applyNumberFormat="1" applyFont="1" applyFill="1" applyBorder="1" applyAlignment="1" applyProtection="1">
      <alignment horizontal="right" vertical="center" wrapText="1"/>
    </xf>
    <xf numFmtId="43" fontId="9" fillId="0" borderId="2" xfId="1" applyNumberFormat="1" applyFont="1" applyFill="1" applyBorder="1" applyAlignment="1" applyProtection="1">
      <alignment vertical="center" wrapText="1"/>
    </xf>
    <xf numFmtId="165" fontId="9" fillId="0" borderId="2" xfId="1" applyNumberFormat="1" applyFont="1" applyFill="1" applyBorder="1" applyAlignment="1" applyProtection="1">
      <alignment vertical="center" wrapText="1"/>
    </xf>
    <xf numFmtId="164" fontId="9" fillId="0" borderId="2" xfId="1" applyFont="1" applyFill="1" applyBorder="1" applyAlignment="1" applyProtection="1">
      <alignment horizontal="right" vertical="center" wrapText="1"/>
    </xf>
    <xf numFmtId="164" fontId="9" fillId="0" borderId="2" xfId="1" applyFont="1" applyFill="1" applyBorder="1" applyAlignment="1" applyProtection="1">
      <alignment vertical="center" wrapText="1"/>
    </xf>
    <xf numFmtId="10" fontId="9" fillId="0" borderId="2" xfId="4" applyNumberFormat="1" applyFont="1" applyFill="1" applyBorder="1" applyAlignment="1" applyProtection="1">
      <alignment vertical="center" wrapText="1"/>
    </xf>
    <xf numFmtId="164" fontId="9" fillId="0" borderId="2" xfId="1" applyFont="1" applyFill="1" applyBorder="1" applyAlignment="1" applyProtection="1">
      <alignment horizontal="left" vertical="center" wrapText="1"/>
    </xf>
    <xf numFmtId="0" fontId="9" fillId="0" borderId="2" xfId="0" applyNumberFormat="1" applyFont="1" applyFill="1" applyBorder="1" applyAlignment="1" applyProtection="1">
      <alignment vertical="center" wrapText="1"/>
    </xf>
    <xf numFmtId="0" fontId="4" fillId="0" borderId="0" xfId="0" applyFont="1" applyFill="1" applyAlignment="1">
      <alignment horizontal="center"/>
    </xf>
    <xf numFmtId="0" fontId="4" fillId="0" borderId="0" xfId="0" applyFont="1" applyFill="1" applyAlignment="1">
      <alignment horizontal="right"/>
    </xf>
    <xf numFmtId="0" fontId="5" fillId="0" borderId="0" xfId="0" applyFont="1" applyFill="1" applyAlignment="1">
      <alignment horizontal="center"/>
    </xf>
    <xf numFmtId="0" fontId="12" fillId="0" borderId="0" xfId="0" applyFont="1" applyFill="1" applyAlignment="1">
      <alignment horizontal="center"/>
    </xf>
    <xf numFmtId="0" fontId="9" fillId="0" borderId="2" xfId="0" applyFont="1" applyFill="1" applyBorder="1" applyAlignment="1">
      <alignment horizontal="center" vertical="center"/>
    </xf>
    <xf numFmtId="165" fontId="3" fillId="0" borderId="2" xfId="1" applyNumberFormat="1" applyFont="1" applyFill="1" applyBorder="1" applyAlignment="1" applyProtection="1">
      <alignment horizontal="right" vertical="center" wrapText="1"/>
    </xf>
    <xf numFmtId="37" fontId="3" fillId="0" borderId="2" xfId="0" applyNumberFormat="1" applyFont="1" applyFill="1" applyBorder="1" applyAlignment="1" applyProtection="1">
      <alignment horizontal="right" vertical="center" wrapText="1"/>
    </xf>
    <xf numFmtId="165" fontId="11" fillId="0" borderId="2" xfId="1" applyNumberFormat="1" applyFont="1" applyFill="1" applyBorder="1" applyAlignment="1">
      <alignment horizontal="right" vertical="center"/>
    </xf>
    <xf numFmtId="165" fontId="24" fillId="0" borderId="2" xfId="1" applyNumberFormat="1" applyFont="1" applyFill="1" applyBorder="1" applyAlignment="1" applyProtection="1">
      <alignment horizontal="right" vertical="center" wrapText="1"/>
    </xf>
    <xf numFmtId="165" fontId="9" fillId="0" borderId="2" xfId="1" applyNumberFormat="1" applyFont="1" applyFill="1" applyBorder="1" applyAlignment="1" applyProtection="1">
      <alignment horizontal="right" vertical="center"/>
    </xf>
  </cellXfs>
  <cellStyles count="54">
    <cellStyle name="20% - Accent1" xfId="28" builtinId="30" customBuiltin="1"/>
    <cellStyle name="20% - Accent2" xfId="32" builtinId="34" customBuiltin="1"/>
    <cellStyle name="20% - Accent3" xfId="36" builtinId="38" customBuiltin="1"/>
    <cellStyle name="20% - Accent4" xfId="40" builtinId="42" customBuiltin="1"/>
    <cellStyle name="20% - Accent5" xfId="44" builtinId="46" customBuiltin="1"/>
    <cellStyle name="20% - Accent6" xfId="48" builtinId="50" customBuiltin="1"/>
    <cellStyle name="40% - Accent1" xfId="29" builtinId="31" customBuiltin="1"/>
    <cellStyle name="40% - Accent2" xfId="33" builtinId="35" customBuiltin="1"/>
    <cellStyle name="40% - Accent3" xfId="37" builtinId="39" customBuiltin="1"/>
    <cellStyle name="40% - Accent4" xfId="41" builtinId="43" customBuiltin="1"/>
    <cellStyle name="40% - Accent5" xfId="45" builtinId="47" customBuiltin="1"/>
    <cellStyle name="40% - Accent6" xfId="49" builtinId="51" customBuiltin="1"/>
    <cellStyle name="60% - Accent1" xfId="30" builtinId="32" customBuiltin="1"/>
    <cellStyle name="60% - Accent2" xfId="34" builtinId="36" customBuiltin="1"/>
    <cellStyle name="60% - Accent3" xfId="38" builtinId="40" customBuiltin="1"/>
    <cellStyle name="60% - Accent4" xfId="42" builtinId="44" customBuiltin="1"/>
    <cellStyle name="60% - Accent5" xfId="46" builtinId="48" customBuiltin="1"/>
    <cellStyle name="60% - Accent6" xfId="50" builtinId="52" customBuiltin="1"/>
    <cellStyle name="Accent1" xfId="27" builtinId="29" customBuiltin="1"/>
    <cellStyle name="Accent2" xfId="31" builtinId="33" customBuiltin="1"/>
    <cellStyle name="Accent3" xfId="35" builtinId="37" customBuiltin="1"/>
    <cellStyle name="Accent4" xfId="39" builtinId="41" customBuiltin="1"/>
    <cellStyle name="Accent5" xfId="43" builtinId="45" customBuiltin="1"/>
    <cellStyle name="Accent6" xfId="47" builtinId="49" customBuiltin="1"/>
    <cellStyle name="Bad" xfId="16" builtinId="27" customBuiltin="1"/>
    <cellStyle name="Calculation" xfId="20" builtinId="22" customBuiltin="1"/>
    <cellStyle name="Check Cell" xfId="22" builtinId="23" customBuiltin="1"/>
    <cellStyle name="Comma" xfId="1" builtinId="3"/>
    <cellStyle name="Comma 2" xfId="7"/>
    <cellStyle name="Comma 2 2" xfId="5"/>
    <cellStyle name="Comma 3" xfId="9"/>
    <cellStyle name="Currency [0] 2" xfId="8"/>
    <cellStyle name="Explanatory Text" xfId="25"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xfId="3" builtinId="8"/>
    <cellStyle name="Input" xfId="18" builtinId="20" customBuiltin="1"/>
    <cellStyle name="Linked Cell" xfId="21" builtinId="24" customBuiltin="1"/>
    <cellStyle name="Neutral" xfId="17" builtinId="28" customBuiltin="1"/>
    <cellStyle name="Normal" xfId="0" builtinId="0"/>
    <cellStyle name="Normal 2" xfId="2"/>
    <cellStyle name="Normal 3" xfId="6"/>
    <cellStyle name="Normal 4" xfId="51"/>
    <cellStyle name="Normal 5" xfId="52"/>
    <cellStyle name="Normal 6" xfId="53"/>
    <cellStyle name="Note" xfId="24" builtinId="10" customBuiltin="1"/>
    <cellStyle name="Output" xfId="19" builtinId="21" customBuiltin="1"/>
    <cellStyle name="Percent" xfId="4" builtinId="5"/>
    <cellStyle name="Title" xfId="10" builtinId="15" customBuiltin="1"/>
    <cellStyle name="Total" xfId="26" builtinId="25" customBuiltin="1"/>
    <cellStyle name="Warning Text" xfId="23" builtinId="11" customBuiltin="1"/>
  </cellStyles>
  <dxfs count="23">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5"/>
  <sheetViews>
    <sheetView tabSelected="1" workbookViewId="0">
      <selection activeCell="A12" sqref="A12"/>
    </sheetView>
  </sheetViews>
  <sheetFormatPr defaultRowHeight="15" x14ac:dyDescent="0.25"/>
  <cols>
    <col min="1" max="2" width="9.140625" style="11"/>
    <col min="3" max="3" width="31.42578125" style="11" bestFit="1" customWidth="1"/>
    <col min="4" max="4" width="53.85546875" style="11" customWidth="1"/>
    <col min="5" max="16384" width="9.140625" style="11"/>
  </cols>
  <sheetData>
    <row r="2" spans="1:4" ht="18.75" x14ac:dyDescent="0.3">
      <c r="C2" s="12" t="s">
        <v>72</v>
      </c>
    </row>
    <row r="3" spans="1:4" ht="12" customHeight="1" x14ac:dyDescent="0.3">
      <c r="C3" s="12"/>
    </row>
    <row r="4" spans="1:4" x14ac:dyDescent="0.25">
      <c r="C4" s="13" t="s">
        <v>115</v>
      </c>
      <c r="D4" s="14" t="s">
        <v>314</v>
      </c>
    </row>
    <row r="5" spans="1:4" x14ac:dyDescent="0.25">
      <c r="C5" s="13" t="s">
        <v>116</v>
      </c>
      <c r="D5" s="14">
        <v>12</v>
      </c>
    </row>
    <row r="6" spans="1:4" x14ac:dyDescent="0.25">
      <c r="C6" s="13" t="s">
        <v>110</v>
      </c>
      <c r="D6" s="3">
        <v>2019</v>
      </c>
    </row>
    <row r="8" spans="1:4" x14ac:dyDescent="0.25">
      <c r="A8" s="11" t="s">
        <v>315</v>
      </c>
    </row>
    <row r="9" spans="1:4" x14ac:dyDescent="0.25">
      <c r="A9" s="11" t="s">
        <v>197</v>
      </c>
    </row>
    <row r="10" spans="1:4" ht="14.25" customHeight="1" x14ac:dyDescent="0.25">
      <c r="A10" s="11" t="s">
        <v>198</v>
      </c>
    </row>
    <row r="11" spans="1:4" x14ac:dyDescent="0.25">
      <c r="A11" s="11" t="s">
        <v>330</v>
      </c>
    </row>
    <row r="13" spans="1:4" x14ac:dyDescent="0.25">
      <c r="D13" s="11" t="s">
        <v>73</v>
      </c>
    </row>
    <row r="16" spans="1:4" x14ac:dyDescent="0.25">
      <c r="B16" s="15" t="s">
        <v>43</v>
      </c>
      <c r="C16" s="16" t="s">
        <v>65</v>
      </c>
      <c r="D16" s="16" t="s">
        <v>66</v>
      </c>
    </row>
    <row r="17" spans="1:4" x14ac:dyDescent="0.25">
      <c r="B17" s="17">
        <v>1</v>
      </c>
      <c r="C17" s="18" t="s">
        <v>74</v>
      </c>
      <c r="D17" s="19" t="s">
        <v>76</v>
      </c>
    </row>
    <row r="18" spans="1:4" x14ac:dyDescent="0.25">
      <c r="B18" s="17">
        <v>2</v>
      </c>
      <c r="C18" s="18" t="s">
        <v>67</v>
      </c>
      <c r="D18" s="19" t="s">
        <v>77</v>
      </c>
    </row>
    <row r="19" spans="1:4" x14ac:dyDescent="0.25">
      <c r="B19" s="17">
        <v>3</v>
      </c>
      <c r="C19" s="18" t="s">
        <v>75</v>
      </c>
      <c r="D19" s="19" t="s">
        <v>78</v>
      </c>
    </row>
    <row r="20" spans="1:4" x14ac:dyDescent="0.25">
      <c r="B20" s="17">
        <v>4</v>
      </c>
      <c r="C20" s="18" t="s">
        <v>68</v>
      </c>
      <c r="D20" s="19" t="s">
        <v>79</v>
      </c>
    </row>
    <row r="21" spans="1:4" x14ac:dyDescent="0.25">
      <c r="B21" s="17">
        <v>5</v>
      </c>
      <c r="C21" s="3" t="s">
        <v>127</v>
      </c>
      <c r="D21" s="20" t="s">
        <v>128</v>
      </c>
    </row>
    <row r="23" spans="1:4" x14ac:dyDescent="0.25">
      <c r="B23" s="21" t="s">
        <v>69</v>
      </c>
      <c r="C23" s="22" t="s">
        <v>70</v>
      </c>
    </row>
    <row r="24" spans="1:4" x14ac:dyDescent="0.25">
      <c r="C24" s="22" t="s">
        <v>71</v>
      </c>
    </row>
    <row r="29" spans="1:4" x14ac:dyDescent="0.25">
      <c r="A29" s="144" t="s">
        <v>112</v>
      </c>
      <c r="B29" s="144"/>
      <c r="C29" s="144"/>
      <c r="D29" s="24" t="s">
        <v>134</v>
      </c>
    </row>
    <row r="30" spans="1:4" x14ac:dyDescent="0.25">
      <c r="A30" s="145" t="s">
        <v>111</v>
      </c>
      <c r="B30" s="145"/>
      <c r="C30" s="145"/>
      <c r="D30" s="23" t="s">
        <v>111</v>
      </c>
    </row>
    <row r="34" spans="2:3" x14ac:dyDescent="0.25">
      <c r="B34" s="142"/>
      <c r="C34" s="142"/>
    </row>
    <row r="35" spans="2:3" x14ac:dyDescent="0.25">
      <c r="B35" s="143"/>
      <c r="C35" s="143"/>
    </row>
  </sheetData>
  <mergeCells count="4">
    <mergeCell ref="B34:C34"/>
    <mergeCell ref="B35:C35"/>
    <mergeCell ref="A29:C29"/>
    <mergeCell ref="A30:C30"/>
  </mergeCells>
  <dataValidations count="1">
    <dataValidation showInputMessage="1" showErrorMessage="1" sqref="D4"/>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43" right="0.47" top="0.74803149606299213" bottom="0.74803149606299213" header="0.31496062992125984" footer="0.31496062992125984"/>
  <pageSetup fitToHeight="0"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topLeftCell="A33" workbookViewId="0">
      <selection activeCell="D3" sqref="D3:F44"/>
    </sheetView>
  </sheetViews>
  <sheetFormatPr defaultColWidth="9.140625" defaultRowHeight="15" x14ac:dyDescent="0.25"/>
  <cols>
    <col min="1" max="1" width="9.140625" style="10"/>
    <col min="2" max="2" width="30.42578125" style="10" customWidth="1"/>
    <col min="3" max="3" width="9.7109375" style="10" bestFit="1" customWidth="1"/>
    <col min="4" max="4" width="16.140625" style="9" customWidth="1"/>
    <col min="5" max="5" width="17" style="9" customWidth="1"/>
    <col min="6" max="6" width="18.28515625" style="10" customWidth="1"/>
    <col min="7" max="7" width="18" style="10" bestFit="1" customWidth="1"/>
    <col min="8" max="16384" width="9.140625" style="10"/>
  </cols>
  <sheetData>
    <row r="1" spans="1:14" ht="31.5" x14ac:dyDescent="0.25">
      <c r="A1" s="117" t="s">
        <v>199</v>
      </c>
      <c r="B1" s="117" t="s">
        <v>200</v>
      </c>
      <c r="C1" s="117" t="s">
        <v>158</v>
      </c>
      <c r="D1" s="118" t="s">
        <v>201</v>
      </c>
      <c r="E1" s="118" t="s">
        <v>202</v>
      </c>
      <c r="F1" s="118" t="s">
        <v>203</v>
      </c>
      <c r="G1" s="119" t="s">
        <v>335</v>
      </c>
    </row>
    <row r="2" spans="1:14" ht="21" x14ac:dyDescent="0.25">
      <c r="A2" s="120" t="s">
        <v>80</v>
      </c>
      <c r="B2" s="108" t="s">
        <v>159</v>
      </c>
      <c r="C2" s="108" t="s">
        <v>0</v>
      </c>
      <c r="D2" s="109"/>
      <c r="E2" s="110"/>
      <c r="F2" s="121"/>
    </row>
    <row r="3" spans="1:14" ht="21" x14ac:dyDescent="0.25">
      <c r="A3" s="104" t="s">
        <v>92</v>
      </c>
      <c r="B3" s="92" t="s">
        <v>204</v>
      </c>
      <c r="C3" s="92" t="s">
        <v>1</v>
      </c>
      <c r="D3" s="111">
        <v>11916912466</v>
      </c>
      <c r="E3" s="112">
        <v>6001593686</v>
      </c>
      <c r="F3" s="122">
        <v>7.7202576641219895</v>
      </c>
      <c r="G3" s="96">
        <v>1543589992</v>
      </c>
      <c r="L3" s="68"/>
      <c r="M3" s="68"/>
      <c r="N3" s="68"/>
    </row>
    <row r="4" spans="1:14" ht="21" x14ac:dyDescent="0.25">
      <c r="A4" s="104"/>
      <c r="B4" s="92" t="s">
        <v>205</v>
      </c>
      <c r="C4" s="92" t="s">
        <v>2</v>
      </c>
      <c r="D4" s="113"/>
      <c r="E4" s="112"/>
      <c r="F4" s="122" t="s">
        <v>341</v>
      </c>
      <c r="G4" s="96"/>
      <c r="L4" s="68"/>
      <c r="M4" s="68"/>
      <c r="N4" s="68"/>
    </row>
    <row r="5" spans="1:14" ht="21" x14ac:dyDescent="0.25">
      <c r="A5" s="104"/>
      <c r="B5" s="92" t="s">
        <v>206</v>
      </c>
      <c r="C5" s="92" t="s">
        <v>3</v>
      </c>
      <c r="D5" s="111">
        <v>6916912466</v>
      </c>
      <c r="E5" s="112">
        <v>6001593686</v>
      </c>
      <c r="F5" s="122">
        <v>4.4810555276002333</v>
      </c>
      <c r="G5" s="96">
        <v>1543589992</v>
      </c>
      <c r="L5" s="68"/>
      <c r="M5" s="68"/>
      <c r="N5" s="68"/>
    </row>
    <row r="6" spans="1:14" ht="21" x14ac:dyDescent="0.25">
      <c r="A6" s="104"/>
      <c r="B6" s="92" t="s">
        <v>207</v>
      </c>
      <c r="C6" s="92" t="s">
        <v>4</v>
      </c>
      <c r="D6" s="113">
        <v>5000000000</v>
      </c>
      <c r="E6" s="112"/>
      <c r="F6" s="122" t="s">
        <v>341</v>
      </c>
      <c r="G6" s="96"/>
      <c r="L6" s="68"/>
      <c r="M6" s="68"/>
      <c r="N6" s="68"/>
    </row>
    <row r="7" spans="1:14" ht="21" x14ac:dyDescent="0.25">
      <c r="A7" s="104" t="s">
        <v>93</v>
      </c>
      <c r="B7" s="92" t="s">
        <v>208</v>
      </c>
      <c r="C7" s="92" t="s">
        <v>5</v>
      </c>
      <c r="D7" s="111">
        <v>21608304654</v>
      </c>
      <c r="E7" s="112">
        <v>46671598039</v>
      </c>
      <c r="F7" s="122">
        <v>0.77865764000128146</v>
      </c>
      <c r="G7" s="96">
        <v>27750712950</v>
      </c>
      <c r="L7" s="68"/>
      <c r="M7" s="68"/>
      <c r="N7" s="68"/>
    </row>
    <row r="8" spans="1:14" ht="21" x14ac:dyDescent="0.25">
      <c r="A8" s="104"/>
      <c r="B8" s="92" t="s">
        <v>209</v>
      </c>
      <c r="C8" s="92" t="s">
        <v>87</v>
      </c>
      <c r="D8" s="113"/>
      <c r="E8" s="112"/>
      <c r="F8" s="122" t="s">
        <v>341</v>
      </c>
      <c r="G8" s="96"/>
      <c r="L8" s="68"/>
      <c r="M8" s="68"/>
      <c r="N8" s="68"/>
    </row>
    <row r="9" spans="1:14" ht="21" x14ac:dyDescent="0.25">
      <c r="A9" s="104"/>
      <c r="B9" s="92" t="s">
        <v>210</v>
      </c>
      <c r="C9" s="92" t="s">
        <v>88</v>
      </c>
      <c r="D9" s="111">
        <v>9605850934</v>
      </c>
      <c r="E9" s="112">
        <v>30668344319</v>
      </c>
      <c r="F9" s="122">
        <v>0.34614789722006045</v>
      </c>
      <c r="G9" s="96">
        <v>27750712950</v>
      </c>
      <c r="L9" s="68"/>
      <c r="M9" s="68"/>
      <c r="N9" s="68"/>
    </row>
    <row r="10" spans="1:14" ht="21" x14ac:dyDescent="0.25">
      <c r="A10" s="104"/>
      <c r="B10" s="92" t="s">
        <v>211</v>
      </c>
      <c r="C10" s="92" t="s">
        <v>129</v>
      </c>
      <c r="D10" s="113">
        <v>12002453720</v>
      </c>
      <c r="E10" s="112">
        <v>16003253720</v>
      </c>
      <c r="F10" s="122" t="s">
        <v>341</v>
      </c>
      <c r="G10" s="96"/>
      <c r="L10" s="68"/>
      <c r="M10" s="68"/>
      <c r="N10" s="68"/>
    </row>
    <row r="11" spans="1:14" ht="21" x14ac:dyDescent="0.25">
      <c r="A11" s="104"/>
      <c r="B11" s="92" t="s">
        <v>212</v>
      </c>
      <c r="C11" s="92" t="s">
        <v>135</v>
      </c>
      <c r="D11" s="113"/>
      <c r="E11" s="112"/>
      <c r="F11" s="122" t="s">
        <v>341</v>
      </c>
      <c r="G11" s="96"/>
      <c r="L11" s="68"/>
      <c r="M11" s="68"/>
      <c r="N11" s="68"/>
    </row>
    <row r="12" spans="1:14" ht="21" x14ac:dyDescent="0.25">
      <c r="A12" s="104" t="s">
        <v>94</v>
      </c>
      <c r="B12" s="92" t="s">
        <v>213</v>
      </c>
      <c r="C12" s="92" t="s">
        <v>6</v>
      </c>
      <c r="D12" s="111">
        <v>289849030</v>
      </c>
      <c r="E12" s="112">
        <v>1195740047</v>
      </c>
      <c r="F12" s="122">
        <v>0.25152510372813708</v>
      </c>
      <c r="G12" s="96">
        <v>1152366208</v>
      </c>
      <c r="L12" s="68"/>
      <c r="M12" s="68"/>
      <c r="N12" s="68"/>
    </row>
    <row r="13" spans="1:14" ht="21" x14ac:dyDescent="0.25">
      <c r="A13" s="104" t="s">
        <v>95</v>
      </c>
      <c r="B13" s="92" t="s">
        <v>214</v>
      </c>
      <c r="C13" s="92" t="s">
        <v>7</v>
      </c>
      <c r="D13" s="113">
        <v>233534246</v>
      </c>
      <c r="E13" s="112">
        <v>168739726</v>
      </c>
      <c r="F13" s="122" t="s">
        <v>341</v>
      </c>
      <c r="G13" s="96"/>
      <c r="L13" s="68"/>
      <c r="M13" s="68"/>
      <c r="N13" s="68"/>
    </row>
    <row r="14" spans="1:14" ht="42" x14ac:dyDescent="0.25">
      <c r="A14" s="104" t="s">
        <v>96</v>
      </c>
      <c r="B14" s="92" t="s">
        <v>215</v>
      </c>
      <c r="C14" s="92" t="s">
        <v>8</v>
      </c>
      <c r="D14" s="113"/>
      <c r="E14" s="112"/>
      <c r="F14" s="122" t="s">
        <v>341</v>
      </c>
      <c r="G14" s="96"/>
      <c r="L14" s="68"/>
      <c r="M14" s="68"/>
      <c r="N14" s="68"/>
    </row>
    <row r="15" spans="1:14" s="26" customFormat="1" ht="21" x14ac:dyDescent="0.25">
      <c r="A15" s="104"/>
      <c r="B15" s="92" t="s">
        <v>216</v>
      </c>
      <c r="C15" s="92" t="s">
        <v>89</v>
      </c>
      <c r="D15" s="113"/>
      <c r="E15" s="112"/>
      <c r="F15" s="122" t="s">
        <v>341</v>
      </c>
      <c r="G15" s="96"/>
      <c r="L15" s="68"/>
      <c r="M15" s="68"/>
      <c r="N15" s="68"/>
    </row>
    <row r="16" spans="1:14" s="26" customFormat="1" ht="31.5" x14ac:dyDescent="0.25">
      <c r="A16" s="104"/>
      <c r="B16" s="92" t="s">
        <v>316</v>
      </c>
      <c r="C16" s="92" t="s">
        <v>90</v>
      </c>
      <c r="D16" s="113"/>
      <c r="E16" s="112"/>
      <c r="F16" s="122" t="s">
        <v>341</v>
      </c>
      <c r="G16" s="96"/>
      <c r="L16" s="68"/>
      <c r="M16" s="68"/>
      <c r="N16" s="68"/>
    </row>
    <row r="17" spans="1:14" ht="21" x14ac:dyDescent="0.25">
      <c r="A17" s="104" t="s">
        <v>97</v>
      </c>
      <c r="B17" s="92" t="s">
        <v>217</v>
      </c>
      <c r="C17" s="92" t="s">
        <v>9</v>
      </c>
      <c r="D17" s="111"/>
      <c r="E17" s="112"/>
      <c r="F17" s="122">
        <v>0</v>
      </c>
      <c r="G17" s="96">
        <v>9795125</v>
      </c>
      <c r="L17" s="68"/>
      <c r="M17" s="68"/>
      <c r="N17" s="68"/>
    </row>
    <row r="18" spans="1:14" ht="21" x14ac:dyDescent="0.25">
      <c r="A18" s="104" t="s">
        <v>98</v>
      </c>
      <c r="B18" s="92" t="s">
        <v>191</v>
      </c>
      <c r="C18" s="92" t="s">
        <v>10</v>
      </c>
      <c r="D18" s="113"/>
      <c r="E18" s="112"/>
      <c r="F18" s="122" t="s">
        <v>341</v>
      </c>
      <c r="G18" s="96"/>
      <c r="L18" s="68"/>
      <c r="M18" s="68"/>
      <c r="N18" s="68"/>
    </row>
    <row r="19" spans="1:14" s="27" customFormat="1" ht="21" x14ac:dyDescent="0.25">
      <c r="A19" s="120" t="s">
        <v>99</v>
      </c>
      <c r="B19" s="108" t="s">
        <v>160</v>
      </c>
      <c r="C19" s="108" t="s">
        <v>11</v>
      </c>
      <c r="D19" s="109">
        <v>34048600396</v>
      </c>
      <c r="E19" s="110">
        <v>54037671498</v>
      </c>
      <c r="F19" s="121">
        <v>1.1179433071602005</v>
      </c>
      <c r="G19" s="96">
        <v>30456464275</v>
      </c>
      <c r="L19" s="68"/>
      <c r="M19" s="68"/>
      <c r="N19" s="68"/>
    </row>
    <row r="20" spans="1:14" ht="21" x14ac:dyDescent="0.25">
      <c r="A20" s="120" t="s">
        <v>100</v>
      </c>
      <c r="B20" s="108" t="s">
        <v>161</v>
      </c>
      <c r="C20" s="108" t="s">
        <v>12</v>
      </c>
      <c r="D20" s="113"/>
      <c r="E20" s="110"/>
      <c r="F20" s="122" t="s">
        <v>341</v>
      </c>
      <c r="G20" s="96"/>
      <c r="L20" s="68"/>
      <c r="M20" s="68"/>
      <c r="N20" s="68"/>
    </row>
    <row r="21" spans="1:14" ht="42" x14ac:dyDescent="0.25">
      <c r="A21" s="104" t="s">
        <v>101</v>
      </c>
      <c r="B21" s="92" t="s">
        <v>218</v>
      </c>
      <c r="C21" s="92" t="s">
        <v>13</v>
      </c>
      <c r="D21" s="113"/>
      <c r="E21" s="112"/>
      <c r="F21" s="122" t="s">
        <v>341</v>
      </c>
      <c r="G21" s="96"/>
      <c r="L21" s="68"/>
      <c r="M21" s="68"/>
      <c r="N21" s="68"/>
    </row>
    <row r="22" spans="1:14" ht="21" x14ac:dyDescent="0.25">
      <c r="A22" s="104"/>
      <c r="B22" s="92" t="s">
        <v>219</v>
      </c>
      <c r="C22" s="92" t="s">
        <v>91</v>
      </c>
      <c r="D22" s="113"/>
      <c r="E22" s="112"/>
      <c r="F22" s="122" t="s">
        <v>341</v>
      </c>
      <c r="G22" s="96"/>
      <c r="L22" s="68"/>
      <c r="M22" s="68"/>
      <c r="N22" s="68"/>
    </row>
    <row r="23" spans="1:14" ht="21" x14ac:dyDescent="0.25">
      <c r="A23" s="104"/>
      <c r="B23" s="92" t="s">
        <v>220</v>
      </c>
      <c r="C23" s="92" t="s">
        <v>119</v>
      </c>
      <c r="D23" s="113"/>
      <c r="E23" s="112"/>
      <c r="F23" s="122" t="s">
        <v>341</v>
      </c>
      <c r="G23" s="96"/>
      <c r="L23" s="68"/>
      <c r="M23" s="68"/>
      <c r="N23" s="68"/>
    </row>
    <row r="24" spans="1:14" ht="21" x14ac:dyDescent="0.25">
      <c r="A24" s="104" t="s">
        <v>102</v>
      </c>
      <c r="B24" s="92" t="s">
        <v>221</v>
      </c>
      <c r="C24" s="92" t="s">
        <v>14</v>
      </c>
      <c r="D24" s="111">
        <v>2794440856</v>
      </c>
      <c r="E24" s="112">
        <v>387538745</v>
      </c>
      <c r="F24" s="122">
        <v>22.688534638765635</v>
      </c>
      <c r="G24" s="96">
        <v>123165330</v>
      </c>
      <c r="L24" s="68"/>
      <c r="M24" s="68"/>
      <c r="N24" s="68"/>
    </row>
    <row r="25" spans="1:14" ht="45" customHeight="1" x14ac:dyDescent="0.25">
      <c r="A25" s="104"/>
      <c r="B25" s="92" t="s">
        <v>222</v>
      </c>
      <c r="C25" s="92" t="s">
        <v>136</v>
      </c>
      <c r="D25" s="113">
        <v>104</v>
      </c>
      <c r="E25" s="112">
        <v>104</v>
      </c>
      <c r="F25" s="122" t="s">
        <v>341</v>
      </c>
      <c r="G25" s="96"/>
      <c r="L25" s="68"/>
      <c r="M25" s="68"/>
      <c r="N25" s="68"/>
    </row>
    <row r="26" spans="1:14" ht="42" x14ac:dyDescent="0.25">
      <c r="A26" s="104"/>
      <c r="B26" s="92" t="s">
        <v>223</v>
      </c>
      <c r="C26" s="92" t="s">
        <v>137</v>
      </c>
      <c r="D26" s="113">
        <v>2643256471</v>
      </c>
      <c r="E26" s="112">
        <v>179799950</v>
      </c>
      <c r="F26" s="122" t="s">
        <v>341</v>
      </c>
      <c r="G26" s="96"/>
      <c r="L26" s="68"/>
      <c r="M26" s="68"/>
      <c r="N26" s="68"/>
    </row>
    <row r="27" spans="1:14" ht="21" x14ac:dyDescent="0.25">
      <c r="A27" s="104"/>
      <c r="B27" s="92" t="s">
        <v>224</v>
      </c>
      <c r="C27" s="92" t="s">
        <v>138</v>
      </c>
      <c r="D27" s="113"/>
      <c r="E27" s="112"/>
      <c r="F27" s="122" t="s">
        <v>341</v>
      </c>
      <c r="G27" s="96"/>
      <c r="L27" s="68"/>
      <c r="M27" s="68"/>
      <c r="N27" s="68"/>
    </row>
    <row r="28" spans="1:14" ht="31.5" x14ac:dyDescent="0.25">
      <c r="A28" s="104"/>
      <c r="B28" s="92" t="s">
        <v>225</v>
      </c>
      <c r="C28" s="92" t="s">
        <v>139</v>
      </c>
      <c r="D28" s="111">
        <v>45000000</v>
      </c>
      <c r="E28" s="112">
        <v>30000000</v>
      </c>
      <c r="F28" s="122">
        <v>3.4444442148148302</v>
      </c>
      <c r="G28" s="96">
        <v>13064517</v>
      </c>
      <c r="L28" s="68"/>
      <c r="M28" s="68"/>
      <c r="N28" s="68"/>
    </row>
    <row r="29" spans="1:14" ht="21" x14ac:dyDescent="0.25">
      <c r="A29" s="104"/>
      <c r="B29" s="92" t="s">
        <v>226</v>
      </c>
      <c r="C29" s="92" t="s">
        <v>140</v>
      </c>
      <c r="D29" s="111">
        <v>11697193</v>
      </c>
      <c r="E29" s="112">
        <v>15842081</v>
      </c>
      <c r="F29" s="122">
        <v>0.58169291377739585</v>
      </c>
      <c r="G29" s="96">
        <v>20108880</v>
      </c>
      <c r="L29" s="68"/>
      <c r="M29" s="68"/>
      <c r="N29" s="68"/>
    </row>
    <row r="30" spans="1:14" ht="21" x14ac:dyDescent="0.25">
      <c r="A30" s="104"/>
      <c r="B30" s="92" t="s">
        <v>227</v>
      </c>
      <c r="C30" s="92" t="s">
        <v>141</v>
      </c>
      <c r="D30" s="111">
        <v>8274302</v>
      </c>
      <c r="E30" s="112">
        <v>71842326</v>
      </c>
      <c r="F30" s="122">
        <v>0.17114303614535581</v>
      </c>
      <c r="G30" s="96">
        <v>48347290</v>
      </c>
      <c r="L30" s="68"/>
      <c r="M30" s="68"/>
      <c r="N30" s="68"/>
    </row>
    <row r="31" spans="1:14" ht="21" x14ac:dyDescent="0.25">
      <c r="A31" s="104"/>
      <c r="B31" s="92" t="s">
        <v>228</v>
      </c>
      <c r="C31" s="92" t="s">
        <v>142</v>
      </c>
      <c r="D31" s="111">
        <v>20212786</v>
      </c>
      <c r="E31" s="112">
        <v>20123091</v>
      </c>
      <c r="F31" s="122">
        <v>1.1539864593986922</v>
      </c>
      <c r="G31" s="96">
        <v>17515618</v>
      </c>
      <c r="L31" s="68"/>
      <c r="M31" s="68"/>
      <c r="N31" s="68"/>
    </row>
    <row r="32" spans="1:14" ht="21" x14ac:dyDescent="0.25">
      <c r="A32" s="104"/>
      <c r="B32" s="92" t="s">
        <v>229</v>
      </c>
      <c r="C32" s="92" t="s">
        <v>143</v>
      </c>
      <c r="D32" s="111">
        <v>5500000</v>
      </c>
      <c r="E32" s="112">
        <v>5500000</v>
      </c>
      <c r="F32" s="122">
        <v>1.1481494857229699</v>
      </c>
      <c r="G32" s="96">
        <v>4790317</v>
      </c>
      <c r="L32" s="68"/>
      <c r="M32" s="68"/>
      <c r="N32" s="68"/>
    </row>
    <row r="33" spans="1:14" ht="21" x14ac:dyDescent="0.25">
      <c r="A33" s="104"/>
      <c r="B33" s="92" t="s">
        <v>230</v>
      </c>
      <c r="C33" s="92" t="s">
        <v>144</v>
      </c>
      <c r="D33" s="111">
        <v>16500000</v>
      </c>
      <c r="E33" s="112">
        <v>16500000</v>
      </c>
      <c r="F33" s="122">
        <v>1.1481482873176376</v>
      </c>
      <c r="G33" s="96">
        <v>14370966</v>
      </c>
      <c r="L33" s="68"/>
      <c r="M33" s="68"/>
      <c r="N33" s="68"/>
    </row>
    <row r="34" spans="1:14" ht="21" x14ac:dyDescent="0.25">
      <c r="A34" s="104"/>
      <c r="B34" s="92" t="s">
        <v>231</v>
      </c>
      <c r="C34" s="92" t="s">
        <v>145</v>
      </c>
      <c r="D34" s="111">
        <v>11000000</v>
      </c>
      <c r="E34" s="112">
        <v>11000000</v>
      </c>
      <c r="F34" s="122">
        <v>2.2142856855287572</v>
      </c>
      <c r="G34" s="96">
        <v>4967742</v>
      </c>
      <c r="L34" s="68"/>
      <c r="M34" s="68"/>
      <c r="N34" s="68"/>
    </row>
    <row r="35" spans="1:14" ht="30" customHeight="1" x14ac:dyDescent="0.25">
      <c r="A35" s="104"/>
      <c r="B35" s="92" t="s">
        <v>232</v>
      </c>
      <c r="C35" s="92" t="s">
        <v>146</v>
      </c>
      <c r="D35" s="113">
        <v>33000000</v>
      </c>
      <c r="E35" s="112">
        <v>27780541</v>
      </c>
      <c r="F35" s="122" t="s">
        <v>341</v>
      </c>
      <c r="G35" s="96"/>
      <c r="L35" s="68"/>
      <c r="M35" s="68"/>
      <c r="N35" s="68"/>
    </row>
    <row r="36" spans="1:14" ht="21" x14ac:dyDescent="0.25">
      <c r="A36" s="104"/>
      <c r="B36" s="92" t="s">
        <v>233</v>
      </c>
      <c r="C36" s="92" t="s">
        <v>147</v>
      </c>
      <c r="D36" s="113"/>
      <c r="E36" s="112">
        <v>9150652</v>
      </c>
      <c r="F36" s="122" t="s">
        <v>341</v>
      </c>
      <c r="G36" s="96"/>
      <c r="L36" s="68"/>
      <c r="M36" s="68"/>
      <c r="N36" s="68"/>
    </row>
    <row r="37" spans="1:14" ht="52.5" x14ac:dyDescent="0.25">
      <c r="A37" s="104"/>
      <c r="B37" s="92" t="s">
        <v>234</v>
      </c>
      <c r="C37" s="92" t="s">
        <v>148</v>
      </c>
      <c r="D37" s="113"/>
      <c r="E37" s="112"/>
      <c r="F37" s="122" t="s">
        <v>341</v>
      </c>
      <c r="G37" s="96"/>
      <c r="L37" s="68"/>
      <c r="M37" s="68"/>
      <c r="N37" s="68"/>
    </row>
    <row r="38" spans="1:14" ht="21" x14ac:dyDescent="0.25">
      <c r="A38" s="104"/>
      <c r="B38" s="92" t="s">
        <v>235</v>
      </c>
      <c r="C38" s="92" t="s">
        <v>149</v>
      </c>
      <c r="D38" s="113"/>
      <c r="E38" s="113"/>
      <c r="F38" s="122" t="s">
        <v>341</v>
      </c>
      <c r="G38" s="96"/>
      <c r="L38" s="68"/>
      <c r="M38" s="68"/>
      <c r="N38" s="68"/>
    </row>
    <row r="39" spans="1:14" ht="31.5" x14ac:dyDescent="0.25">
      <c r="A39" s="104"/>
      <c r="B39" s="92" t="s">
        <v>236</v>
      </c>
      <c r="C39" s="92" t="s">
        <v>150</v>
      </c>
      <c r="D39" s="113"/>
      <c r="E39" s="113"/>
      <c r="F39" s="122" t="s">
        <v>341</v>
      </c>
      <c r="G39" s="96"/>
      <c r="L39" s="68"/>
      <c r="M39" s="68"/>
      <c r="N39" s="68"/>
    </row>
    <row r="40" spans="1:14" x14ac:dyDescent="0.25">
      <c r="A40" s="104"/>
      <c r="B40" s="92" t="s">
        <v>237</v>
      </c>
      <c r="C40" s="92" t="s">
        <v>151</v>
      </c>
      <c r="D40" s="113"/>
      <c r="E40" s="112"/>
      <c r="F40" s="122" t="s">
        <v>341</v>
      </c>
      <c r="G40" s="96"/>
      <c r="L40" s="68"/>
      <c r="M40" s="68"/>
      <c r="N40" s="68"/>
    </row>
    <row r="41" spans="1:14" ht="21" x14ac:dyDescent="0.25">
      <c r="A41" s="120" t="s">
        <v>103</v>
      </c>
      <c r="B41" s="108" t="s">
        <v>238</v>
      </c>
      <c r="C41" s="108" t="s">
        <v>15</v>
      </c>
      <c r="D41" s="109">
        <v>2794440856</v>
      </c>
      <c r="E41" s="110">
        <v>387538745</v>
      </c>
      <c r="F41" s="121">
        <v>22.688534638765635</v>
      </c>
      <c r="G41" s="96">
        <v>123165330</v>
      </c>
      <c r="L41" s="68"/>
      <c r="M41" s="68"/>
      <c r="N41" s="68"/>
    </row>
    <row r="42" spans="1:14" ht="31.5" x14ac:dyDescent="0.25">
      <c r="A42" s="120"/>
      <c r="B42" s="108" t="s">
        <v>239</v>
      </c>
      <c r="C42" s="108" t="s">
        <v>16</v>
      </c>
      <c r="D42" s="109">
        <v>31254159540</v>
      </c>
      <c r="E42" s="110">
        <v>53650132753</v>
      </c>
      <c r="F42" s="121">
        <v>1.0303580760097903</v>
      </c>
      <c r="G42" s="96">
        <v>30333298945</v>
      </c>
      <c r="L42" s="68"/>
      <c r="M42" s="68"/>
      <c r="N42" s="68"/>
    </row>
    <row r="43" spans="1:14" ht="31.5" x14ac:dyDescent="0.25">
      <c r="A43" s="120"/>
      <c r="B43" s="92" t="s">
        <v>240</v>
      </c>
      <c r="C43" s="92" t="s">
        <v>17</v>
      </c>
      <c r="D43" s="114">
        <v>2927090.34</v>
      </c>
      <c r="E43" s="115">
        <v>5061321.01</v>
      </c>
      <c r="F43" s="122">
        <v>0.97245526245847169</v>
      </c>
      <c r="G43" s="123">
        <v>3010000</v>
      </c>
      <c r="L43" s="68"/>
      <c r="M43" s="68"/>
      <c r="N43" s="68"/>
    </row>
    <row r="44" spans="1:14" ht="31.5" x14ac:dyDescent="0.25">
      <c r="A44" s="120"/>
      <c r="B44" s="108" t="s">
        <v>241</v>
      </c>
      <c r="C44" s="108" t="s">
        <v>18</v>
      </c>
      <c r="D44" s="116">
        <v>10677.55</v>
      </c>
      <c r="E44" s="116">
        <v>10600.02</v>
      </c>
      <c r="F44" s="121">
        <v>1.0595435375837261</v>
      </c>
      <c r="G44" s="123">
        <v>10077.5</v>
      </c>
      <c r="L44" s="68"/>
      <c r="M44" s="68"/>
      <c r="N44" s="68"/>
    </row>
    <row r="45" spans="1:14" x14ac:dyDescent="0.25">
      <c r="A45" s="124"/>
      <c r="B45" s="124"/>
      <c r="C45" s="124"/>
      <c r="D45" s="125"/>
      <c r="E45" s="125"/>
      <c r="F45" s="125"/>
    </row>
  </sheetData>
  <conditionalFormatting sqref="A1:F15 A17:F45">
    <cfRule type="expression" dxfId="22" priority="3">
      <formula>#REF!=1</formula>
    </cfRule>
  </conditionalFormatting>
  <conditionalFormatting sqref="A16:F16">
    <cfRule type="expression" dxfId="21" priority="1">
      <formula>#REF!=1</formula>
    </cfRule>
  </conditionalFormatting>
  <pageMargins left="0.49" right="0.56000000000000005" top="0.74803149606299213" bottom="0.74803149606299213" header="0.31496062992125984" footer="0.31496062992125984"/>
  <pageSetup paperSize="9" scale="96" fitToHeight="0" orientation="portrait" r:id="rId1"/>
  <headerFooter>
    <oddFooter>&amp;LRESTRICTED</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topLeftCell="A31" workbookViewId="0">
      <selection activeCell="E42" sqref="E42"/>
    </sheetView>
  </sheetViews>
  <sheetFormatPr defaultColWidth="9.140625" defaultRowHeight="15" x14ac:dyDescent="0.25"/>
  <cols>
    <col min="1" max="1" width="6.85546875" style="28" customWidth="1"/>
    <col min="2" max="2" width="43.42578125" style="28" customWidth="1"/>
    <col min="3" max="3" width="9.140625" style="28"/>
    <col min="4" max="5" width="17.28515625" style="29" customWidth="1"/>
    <col min="6" max="6" width="16.5703125" style="29" customWidth="1"/>
    <col min="7" max="9" width="9.140625" style="28"/>
    <col min="10" max="10" width="9.7109375" style="28" bestFit="1" customWidth="1"/>
    <col min="11" max="11" width="9.140625" style="28"/>
    <col min="12" max="12" width="9.7109375" style="28" bestFit="1" customWidth="1"/>
    <col min="13" max="16384" width="9.140625" style="28"/>
  </cols>
  <sheetData>
    <row r="1" spans="1:12" ht="42" x14ac:dyDescent="0.25">
      <c r="A1" s="30" t="s">
        <v>199</v>
      </c>
      <c r="B1" s="30" t="s">
        <v>242</v>
      </c>
      <c r="C1" s="30" t="s">
        <v>158</v>
      </c>
      <c r="D1" s="30" t="s">
        <v>332</v>
      </c>
      <c r="E1" s="30" t="s">
        <v>331</v>
      </c>
      <c r="F1" s="30" t="s">
        <v>196</v>
      </c>
    </row>
    <row r="2" spans="1:12" ht="21" x14ac:dyDescent="0.25">
      <c r="A2" s="36" t="s">
        <v>80</v>
      </c>
      <c r="B2" s="32" t="s">
        <v>243</v>
      </c>
      <c r="C2" s="32" t="s">
        <v>19</v>
      </c>
      <c r="D2" s="147">
        <v>397178890</v>
      </c>
      <c r="E2" s="148">
        <v>427724215</v>
      </c>
      <c r="F2" s="147">
        <v>4059732629</v>
      </c>
      <c r="J2" s="105"/>
      <c r="K2" s="105"/>
      <c r="L2" s="105"/>
    </row>
    <row r="3" spans="1:12" ht="21" x14ac:dyDescent="0.25">
      <c r="A3" s="39">
        <v>1</v>
      </c>
      <c r="B3" s="33" t="s">
        <v>162</v>
      </c>
      <c r="C3" s="33" t="s">
        <v>20</v>
      </c>
      <c r="D3" s="134">
        <v>268548575</v>
      </c>
      <c r="E3" s="113">
        <v>301788676</v>
      </c>
      <c r="F3" s="149">
        <v>3620060097</v>
      </c>
      <c r="J3" s="105"/>
      <c r="K3" s="105"/>
      <c r="L3" s="105"/>
    </row>
    <row r="4" spans="1:12" ht="21" x14ac:dyDescent="0.25">
      <c r="A4" s="39">
        <v>2</v>
      </c>
      <c r="B4" s="33" t="s">
        <v>163</v>
      </c>
      <c r="C4" s="33" t="s">
        <v>21</v>
      </c>
      <c r="D4" s="134">
        <v>128630315</v>
      </c>
      <c r="E4" s="113">
        <v>125935539</v>
      </c>
      <c r="F4" s="149">
        <v>439672532</v>
      </c>
      <c r="J4" s="105"/>
      <c r="K4" s="105"/>
      <c r="L4" s="105"/>
    </row>
    <row r="5" spans="1:12" ht="21" x14ac:dyDescent="0.25">
      <c r="A5" s="39">
        <v>3</v>
      </c>
      <c r="B5" s="33" t="s">
        <v>164</v>
      </c>
      <c r="C5" s="33" t="s">
        <v>22</v>
      </c>
      <c r="D5" s="134"/>
      <c r="E5" s="113"/>
      <c r="F5" s="134"/>
      <c r="J5" s="105"/>
      <c r="K5" s="105"/>
      <c r="L5" s="105"/>
    </row>
    <row r="6" spans="1:12" ht="21" x14ac:dyDescent="0.25">
      <c r="A6" s="36" t="s">
        <v>100</v>
      </c>
      <c r="B6" s="32" t="s">
        <v>244</v>
      </c>
      <c r="C6" s="32" t="s">
        <v>23</v>
      </c>
      <c r="D6" s="147">
        <v>91949005</v>
      </c>
      <c r="E6" s="148">
        <v>150339001</v>
      </c>
      <c r="F6" s="147">
        <v>1717626759</v>
      </c>
      <c r="J6" s="105"/>
      <c r="K6" s="105"/>
      <c r="L6" s="105"/>
    </row>
    <row r="7" spans="1:12" ht="21" x14ac:dyDescent="0.25">
      <c r="A7" s="39">
        <v>1</v>
      </c>
      <c r="B7" s="33" t="s">
        <v>165</v>
      </c>
      <c r="C7" s="33" t="s">
        <v>24</v>
      </c>
      <c r="D7" s="134">
        <v>8274302</v>
      </c>
      <c r="E7" s="113">
        <v>71842326</v>
      </c>
      <c r="F7" s="149">
        <v>727756794</v>
      </c>
      <c r="J7" s="105"/>
      <c r="K7" s="105"/>
      <c r="L7" s="105"/>
    </row>
    <row r="8" spans="1:12" ht="21" x14ac:dyDescent="0.25">
      <c r="A8" s="39">
        <v>2</v>
      </c>
      <c r="B8" s="33" t="s">
        <v>166</v>
      </c>
      <c r="C8" s="33" t="s">
        <v>25</v>
      </c>
      <c r="D8" s="134">
        <v>25712786</v>
      </c>
      <c r="E8" s="113">
        <v>25623091</v>
      </c>
      <c r="F8" s="149">
        <v>307639154</v>
      </c>
      <c r="J8" s="105"/>
      <c r="K8" s="105"/>
      <c r="L8" s="105"/>
    </row>
    <row r="9" spans="1:12" ht="21" x14ac:dyDescent="0.25">
      <c r="A9" s="39"/>
      <c r="B9" s="41" t="s">
        <v>167</v>
      </c>
      <c r="C9" s="33" t="s">
        <v>152</v>
      </c>
      <c r="D9" s="134">
        <v>20000000</v>
      </c>
      <c r="E9" s="113">
        <v>20000000</v>
      </c>
      <c r="F9" s="149">
        <v>240000000</v>
      </c>
      <c r="J9" s="105"/>
      <c r="K9" s="105"/>
      <c r="L9" s="105"/>
    </row>
    <row r="10" spans="1:12" ht="21" x14ac:dyDescent="0.25">
      <c r="A10" s="39"/>
      <c r="B10" s="41" t="s">
        <v>169</v>
      </c>
      <c r="C10" s="33" t="s">
        <v>153</v>
      </c>
      <c r="D10" s="134">
        <v>212786</v>
      </c>
      <c r="E10" s="113">
        <v>123091</v>
      </c>
      <c r="F10" s="149">
        <v>1639154</v>
      </c>
      <c r="J10" s="105"/>
      <c r="K10" s="105"/>
      <c r="L10" s="105"/>
    </row>
    <row r="11" spans="1:12" ht="21" x14ac:dyDescent="0.25">
      <c r="A11" s="39"/>
      <c r="B11" s="41" t="s">
        <v>168</v>
      </c>
      <c r="C11" s="33" t="s">
        <v>157</v>
      </c>
      <c r="D11" s="134">
        <v>5500000</v>
      </c>
      <c r="E11" s="113">
        <v>5500000</v>
      </c>
      <c r="F11" s="149">
        <v>66000000</v>
      </c>
      <c r="J11" s="105"/>
      <c r="K11" s="105"/>
      <c r="L11" s="105"/>
    </row>
    <row r="12" spans="1:12" ht="52.5" x14ac:dyDescent="0.25">
      <c r="A12" s="39">
        <v>3</v>
      </c>
      <c r="B12" s="42" t="s">
        <v>170</v>
      </c>
      <c r="C12" s="33" t="s">
        <v>26</v>
      </c>
      <c r="D12" s="134">
        <v>27500000</v>
      </c>
      <c r="E12" s="113">
        <v>27500000</v>
      </c>
      <c r="F12" s="149">
        <v>330000000</v>
      </c>
      <c r="J12" s="105"/>
      <c r="K12" s="105"/>
      <c r="L12" s="105"/>
    </row>
    <row r="13" spans="1:12" ht="21" x14ac:dyDescent="0.25">
      <c r="A13" s="39"/>
      <c r="B13" s="33" t="s">
        <v>171</v>
      </c>
      <c r="C13" s="33" t="s">
        <v>154</v>
      </c>
      <c r="D13" s="134">
        <v>16500000</v>
      </c>
      <c r="E13" s="113">
        <v>16500000</v>
      </c>
      <c r="F13" s="149">
        <v>198000000</v>
      </c>
      <c r="J13" s="105"/>
      <c r="K13" s="105"/>
      <c r="L13" s="105"/>
    </row>
    <row r="14" spans="1:12" ht="46.5" customHeight="1" x14ac:dyDescent="0.25">
      <c r="A14" s="39"/>
      <c r="B14" s="33" t="s">
        <v>172</v>
      </c>
      <c r="C14" s="33" t="s">
        <v>155</v>
      </c>
      <c r="D14" s="134">
        <v>11000000</v>
      </c>
      <c r="E14" s="113">
        <v>11000000</v>
      </c>
      <c r="F14" s="149">
        <v>132000000</v>
      </c>
      <c r="J14" s="105"/>
      <c r="K14" s="105"/>
      <c r="L14" s="105"/>
    </row>
    <row r="15" spans="1:12" ht="21" x14ac:dyDescent="0.25">
      <c r="A15" s="39">
        <v>4</v>
      </c>
      <c r="B15" s="33" t="s">
        <v>173</v>
      </c>
      <c r="C15" s="33" t="s">
        <v>27</v>
      </c>
      <c r="D15" s="113">
        <v>5219459</v>
      </c>
      <c r="E15" s="113">
        <v>5051015</v>
      </c>
      <c r="F15" s="113">
        <v>66000000</v>
      </c>
      <c r="J15" s="105"/>
      <c r="K15" s="105"/>
      <c r="L15" s="105"/>
    </row>
    <row r="16" spans="1:12" ht="52.5" x14ac:dyDescent="0.25">
      <c r="A16" s="39">
        <v>5</v>
      </c>
      <c r="B16" s="33" t="s">
        <v>174</v>
      </c>
      <c r="C16" s="33" t="s">
        <v>28</v>
      </c>
      <c r="D16" s="134">
        <v>15000000</v>
      </c>
      <c r="E16" s="113">
        <v>15000000</v>
      </c>
      <c r="F16" s="149">
        <v>180000000</v>
      </c>
      <c r="J16" s="105"/>
      <c r="K16" s="105"/>
      <c r="L16" s="105"/>
    </row>
    <row r="17" spans="1:12" ht="105" x14ac:dyDescent="0.25">
      <c r="A17" s="39">
        <v>6</v>
      </c>
      <c r="B17" s="42" t="s">
        <v>175</v>
      </c>
      <c r="C17" s="33" t="s">
        <v>29</v>
      </c>
      <c r="D17" s="113"/>
      <c r="E17" s="113"/>
      <c r="F17" s="113"/>
      <c r="J17" s="105"/>
      <c r="K17" s="105"/>
      <c r="L17" s="105"/>
    </row>
    <row r="18" spans="1:12" ht="21" x14ac:dyDescent="0.25">
      <c r="A18" s="91">
        <v>7</v>
      </c>
      <c r="B18" s="92" t="s">
        <v>176</v>
      </c>
      <c r="C18" s="92" t="s">
        <v>30</v>
      </c>
      <c r="D18" s="134">
        <v>9319919</v>
      </c>
      <c r="E18" s="113">
        <v>4369777</v>
      </c>
      <c r="F18" s="149">
        <v>91650751</v>
      </c>
      <c r="J18" s="105"/>
      <c r="K18" s="105"/>
      <c r="L18" s="105"/>
    </row>
    <row r="19" spans="1:12" ht="21" x14ac:dyDescent="0.25">
      <c r="A19" s="91"/>
      <c r="B19" s="92" t="s">
        <v>245</v>
      </c>
      <c r="C19" s="92" t="s">
        <v>246</v>
      </c>
      <c r="D19" s="134">
        <v>4509960</v>
      </c>
      <c r="E19" s="113">
        <v>2066247</v>
      </c>
      <c r="F19" s="149">
        <v>47216780</v>
      </c>
      <c r="J19" s="105"/>
      <c r="K19" s="105"/>
      <c r="L19" s="105"/>
    </row>
    <row r="20" spans="1:12" ht="21" x14ac:dyDescent="0.25">
      <c r="A20" s="91"/>
      <c r="B20" s="92" t="s">
        <v>247</v>
      </c>
      <c r="C20" s="92" t="s">
        <v>248</v>
      </c>
      <c r="D20" s="134">
        <v>4809959</v>
      </c>
      <c r="E20" s="113">
        <v>2303530</v>
      </c>
      <c r="F20" s="149">
        <v>39433971</v>
      </c>
      <c r="J20" s="105"/>
      <c r="K20" s="105"/>
      <c r="L20" s="105"/>
    </row>
    <row r="21" spans="1:12" ht="21" x14ac:dyDescent="0.25">
      <c r="A21" s="93"/>
      <c r="B21" s="92" t="s">
        <v>319</v>
      </c>
      <c r="C21" s="92" t="s">
        <v>320</v>
      </c>
      <c r="D21" s="134"/>
      <c r="E21" s="113"/>
      <c r="F21" s="149">
        <v>5000000</v>
      </c>
      <c r="J21" s="105"/>
      <c r="K21" s="105"/>
      <c r="L21" s="105"/>
    </row>
    <row r="22" spans="1:12" ht="21" x14ac:dyDescent="0.25">
      <c r="A22" s="39">
        <v>8</v>
      </c>
      <c r="B22" s="33" t="s">
        <v>177</v>
      </c>
      <c r="C22" s="33" t="s">
        <v>31</v>
      </c>
      <c r="D22" s="134">
        <v>922539</v>
      </c>
      <c r="E22" s="113">
        <v>952792</v>
      </c>
      <c r="F22" s="149">
        <v>14580060</v>
      </c>
      <c r="J22" s="105"/>
      <c r="K22" s="105"/>
      <c r="L22" s="105"/>
    </row>
    <row r="23" spans="1:12" ht="21" x14ac:dyDescent="0.25">
      <c r="A23" s="39"/>
      <c r="B23" s="33" t="s">
        <v>249</v>
      </c>
      <c r="C23" s="33" t="s">
        <v>109</v>
      </c>
      <c r="D23" s="134">
        <v>73191</v>
      </c>
      <c r="E23" s="113">
        <v>130877</v>
      </c>
      <c r="F23" s="149">
        <v>3480060</v>
      </c>
      <c r="J23" s="105"/>
      <c r="K23" s="105"/>
      <c r="L23" s="105"/>
    </row>
    <row r="24" spans="1:12" ht="21" x14ac:dyDescent="0.25">
      <c r="A24" s="39"/>
      <c r="B24" s="33" t="s">
        <v>178</v>
      </c>
      <c r="C24" s="33" t="s">
        <v>130</v>
      </c>
      <c r="D24" s="134">
        <v>849348</v>
      </c>
      <c r="E24" s="113">
        <v>821915</v>
      </c>
      <c r="F24" s="149">
        <v>10000000</v>
      </c>
      <c r="J24" s="105"/>
      <c r="K24" s="105"/>
      <c r="L24" s="105"/>
    </row>
    <row r="25" spans="1:12" ht="21" x14ac:dyDescent="0.25">
      <c r="A25" s="39"/>
      <c r="B25" s="33" t="s">
        <v>250</v>
      </c>
      <c r="C25" s="33" t="s">
        <v>156</v>
      </c>
      <c r="D25" s="113"/>
      <c r="E25" s="113"/>
      <c r="F25" s="113">
        <v>1100000</v>
      </c>
      <c r="J25" s="105"/>
      <c r="K25" s="105"/>
      <c r="L25" s="105"/>
    </row>
    <row r="26" spans="1:12" ht="21" x14ac:dyDescent="0.25">
      <c r="A26" s="39" t="s">
        <v>82</v>
      </c>
      <c r="B26" s="32" t="s">
        <v>251</v>
      </c>
      <c r="C26" s="33" t="s">
        <v>32</v>
      </c>
      <c r="D26" s="147">
        <v>305229885</v>
      </c>
      <c r="E26" s="148">
        <v>277385214</v>
      </c>
      <c r="F26" s="147">
        <v>2342105870</v>
      </c>
      <c r="J26" s="105"/>
      <c r="K26" s="105"/>
      <c r="L26" s="105"/>
    </row>
    <row r="27" spans="1:12" ht="21" x14ac:dyDescent="0.25">
      <c r="A27" s="39" t="s">
        <v>104</v>
      </c>
      <c r="B27" s="32" t="s">
        <v>252</v>
      </c>
      <c r="C27" s="33" t="s">
        <v>33</v>
      </c>
      <c r="D27" s="147">
        <v>46044172</v>
      </c>
      <c r="E27" s="148">
        <v>-12261577</v>
      </c>
      <c r="F27" s="147">
        <v>539799983</v>
      </c>
      <c r="J27" s="105"/>
      <c r="K27" s="105"/>
      <c r="L27" s="105"/>
    </row>
    <row r="28" spans="1:12" ht="21" x14ac:dyDescent="0.25">
      <c r="A28" s="39">
        <v>1</v>
      </c>
      <c r="B28" s="33" t="s">
        <v>179</v>
      </c>
      <c r="C28" s="33" t="s">
        <v>34</v>
      </c>
      <c r="D28" s="134">
        <v>16826753</v>
      </c>
      <c r="E28" s="113">
        <v>44788158</v>
      </c>
      <c r="F28" s="149">
        <v>828194997</v>
      </c>
      <c r="J28" s="105"/>
      <c r="K28" s="105"/>
      <c r="L28" s="105"/>
    </row>
    <row r="29" spans="1:12" ht="21" x14ac:dyDescent="0.25">
      <c r="A29" s="39">
        <v>2</v>
      </c>
      <c r="B29" s="33" t="s">
        <v>253</v>
      </c>
      <c r="C29" s="33" t="s">
        <v>35</v>
      </c>
      <c r="D29" s="134">
        <v>29217419</v>
      </c>
      <c r="E29" s="113">
        <v>-57049735</v>
      </c>
      <c r="F29" s="149">
        <v>-288395014</v>
      </c>
      <c r="J29" s="105"/>
      <c r="K29" s="105"/>
      <c r="L29" s="105"/>
    </row>
    <row r="30" spans="1:12" ht="42" x14ac:dyDescent="0.25">
      <c r="A30" s="39" t="s">
        <v>105</v>
      </c>
      <c r="B30" s="32" t="s">
        <v>254</v>
      </c>
      <c r="C30" s="33" t="s">
        <v>36</v>
      </c>
      <c r="D30" s="147">
        <v>351274057</v>
      </c>
      <c r="E30" s="148">
        <v>265123637</v>
      </c>
      <c r="F30" s="147">
        <v>2881905853</v>
      </c>
      <c r="J30" s="105"/>
      <c r="K30" s="105"/>
      <c r="L30" s="105"/>
    </row>
    <row r="31" spans="1:12" ht="21" x14ac:dyDescent="0.25">
      <c r="A31" s="39" t="s">
        <v>106</v>
      </c>
      <c r="B31" s="32" t="s">
        <v>255</v>
      </c>
      <c r="C31" s="33" t="s">
        <v>37</v>
      </c>
      <c r="D31" s="147">
        <v>53650132753</v>
      </c>
      <c r="E31" s="148">
        <v>72424399288</v>
      </c>
      <c r="F31" s="147">
        <v>30333298945</v>
      </c>
      <c r="J31" s="105"/>
      <c r="K31" s="105"/>
      <c r="L31" s="105"/>
    </row>
    <row r="32" spans="1:12" ht="31.5" x14ac:dyDescent="0.25">
      <c r="A32" s="39" t="s">
        <v>86</v>
      </c>
      <c r="B32" s="32" t="s">
        <v>256</v>
      </c>
      <c r="C32" s="33" t="s">
        <v>38</v>
      </c>
      <c r="D32" s="147">
        <v>-22395973213</v>
      </c>
      <c r="E32" s="148">
        <v>-18774266535</v>
      </c>
      <c r="F32" s="147">
        <v>920860595</v>
      </c>
      <c r="J32" s="105"/>
      <c r="K32" s="105"/>
      <c r="L32" s="105"/>
    </row>
    <row r="33" spans="1:12" x14ac:dyDescent="0.25">
      <c r="A33" s="39"/>
      <c r="B33" s="33" t="s">
        <v>257</v>
      </c>
      <c r="C33" s="33" t="s">
        <v>39</v>
      </c>
      <c r="D33" s="134"/>
      <c r="E33" s="113"/>
      <c r="F33" s="134"/>
      <c r="J33" s="105"/>
      <c r="K33" s="105"/>
      <c r="L33" s="105"/>
    </row>
    <row r="34" spans="1:12" ht="42" x14ac:dyDescent="0.25">
      <c r="A34" s="39">
        <v>1</v>
      </c>
      <c r="B34" s="33" t="s">
        <v>180</v>
      </c>
      <c r="C34" s="33" t="s">
        <v>258</v>
      </c>
      <c r="D34" s="150">
        <v>351274057</v>
      </c>
      <c r="E34" s="113">
        <v>265123637</v>
      </c>
      <c r="F34" s="149">
        <v>2881905853</v>
      </c>
      <c r="J34" s="105"/>
      <c r="K34" s="105"/>
      <c r="L34" s="105"/>
    </row>
    <row r="35" spans="1:12" ht="42" x14ac:dyDescent="0.25">
      <c r="A35" s="39">
        <v>2</v>
      </c>
      <c r="B35" s="33" t="s">
        <v>181</v>
      </c>
      <c r="C35" s="33" t="s">
        <v>259</v>
      </c>
      <c r="D35" s="113"/>
      <c r="E35" s="113"/>
      <c r="F35" s="113"/>
      <c r="J35" s="105"/>
      <c r="K35" s="105"/>
      <c r="L35" s="105"/>
    </row>
    <row r="36" spans="1:12" ht="36.75" customHeight="1" x14ac:dyDescent="0.25">
      <c r="A36" s="39">
        <v>3</v>
      </c>
      <c r="B36" s="33" t="s">
        <v>182</v>
      </c>
      <c r="C36" s="33" t="s">
        <v>132</v>
      </c>
      <c r="D36" s="113">
        <v>50576380579</v>
      </c>
      <c r="E36" s="113">
        <v>25820269144</v>
      </c>
      <c r="F36" s="113">
        <v>610938599869</v>
      </c>
      <c r="J36" s="105"/>
      <c r="K36" s="105"/>
      <c r="L36" s="105"/>
    </row>
    <row r="37" spans="1:12" ht="31.5" x14ac:dyDescent="0.25">
      <c r="A37" s="39">
        <v>4</v>
      </c>
      <c r="B37" s="33" t="s">
        <v>183</v>
      </c>
      <c r="C37" s="33" t="s">
        <v>133</v>
      </c>
      <c r="D37" s="151">
        <v>-73323627849</v>
      </c>
      <c r="E37" s="134">
        <v>-44859659316</v>
      </c>
      <c r="F37" s="134">
        <v>-612899645127</v>
      </c>
      <c r="J37" s="105"/>
      <c r="K37" s="105"/>
      <c r="L37" s="105"/>
    </row>
    <row r="38" spans="1:12" ht="21" x14ac:dyDescent="0.25">
      <c r="A38" s="39" t="s">
        <v>107</v>
      </c>
      <c r="B38" s="32" t="s">
        <v>260</v>
      </c>
      <c r="C38" s="33" t="s">
        <v>40</v>
      </c>
      <c r="D38" s="147">
        <v>31254159540</v>
      </c>
      <c r="E38" s="148">
        <v>53650132753</v>
      </c>
      <c r="F38" s="147">
        <v>31254159540</v>
      </c>
      <c r="J38" s="105"/>
      <c r="K38" s="105"/>
      <c r="L38" s="105"/>
    </row>
    <row r="39" spans="1:12" ht="31.5" x14ac:dyDescent="0.25">
      <c r="A39" s="39" t="s">
        <v>108</v>
      </c>
      <c r="B39" s="32" t="s">
        <v>261</v>
      </c>
      <c r="C39" s="33" t="s">
        <v>41</v>
      </c>
      <c r="D39" s="38"/>
      <c r="E39" s="38"/>
      <c r="F39" s="38"/>
    </row>
    <row r="40" spans="1:12" ht="31.5" x14ac:dyDescent="0.25">
      <c r="A40" s="39"/>
      <c r="B40" s="33" t="s">
        <v>262</v>
      </c>
      <c r="C40" s="33" t="s">
        <v>42</v>
      </c>
      <c r="D40" s="40"/>
      <c r="E40" s="34"/>
      <c r="F40" s="34"/>
    </row>
    <row r="41" spans="1:12" x14ac:dyDescent="0.25">
      <c r="A41" s="43"/>
      <c r="B41" s="43"/>
      <c r="C41" s="43"/>
      <c r="D41" s="43"/>
      <c r="E41" s="43"/>
      <c r="F41" s="43"/>
    </row>
  </sheetData>
  <conditionalFormatting sqref="A1:F41">
    <cfRule type="expression" dxfId="20" priority="3">
      <formula>#REF!=1</formula>
    </cfRule>
  </conditionalFormatting>
  <pageMargins left="0.39370078740157483" right="0.23622047244094491" top="0.74803149606299213" bottom="0.74803149606299213" header="0.31496062992125984" footer="0.31496062992125984"/>
  <pageSetup paperSize="9" scale="93" fitToHeight="0" orientation="portrait" r:id="rId1"/>
  <headerFooter>
    <oddFooter>&amp;LRESTRICTED</oddFooter>
    <evenFooter>&amp;LRESTRICTED</evenFooter>
    <firstFooter>&amp;LRESTRICTED</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topLeftCell="A24" workbookViewId="0">
      <selection activeCell="F28" sqref="F28:G37"/>
    </sheetView>
  </sheetViews>
  <sheetFormatPr defaultRowHeight="10.5" x14ac:dyDescent="0.25"/>
  <cols>
    <col min="1" max="1" width="4.5703125" style="45" customWidth="1"/>
    <col min="2" max="2" width="37.5703125" style="45" customWidth="1"/>
    <col min="3" max="3" width="9.28515625" style="45" bestFit="1" customWidth="1"/>
    <col min="4" max="4" width="16.28515625" style="45" bestFit="1" customWidth="1"/>
    <col min="5" max="5" width="13.42578125" style="45" bestFit="1" customWidth="1"/>
    <col min="6" max="6" width="18.42578125" style="45" customWidth="1"/>
    <col min="7" max="7" width="18.7109375" style="61" customWidth="1"/>
    <col min="8" max="8" width="15.7109375" style="45" bestFit="1" customWidth="1"/>
    <col min="9" max="9" width="14.85546875" style="45" bestFit="1" customWidth="1"/>
    <col min="10" max="16384" width="9.140625" style="45"/>
  </cols>
  <sheetData>
    <row r="1" spans="1:9" ht="52.5" x14ac:dyDescent="0.25">
      <c r="A1" s="31" t="s">
        <v>263</v>
      </c>
      <c r="B1" s="31" t="s">
        <v>264</v>
      </c>
      <c r="C1" s="31" t="s">
        <v>158</v>
      </c>
      <c r="D1" s="31" t="s">
        <v>265</v>
      </c>
      <c r="E1" s="31" t="s">
        <v>266</v>
      </c>
      <c r="F1" s="31" t="s">
        <v>267</v>
      </c>
      <c r="G1" s="44" t="s">
        <v>268</v>
      </c>
    </row>
    <row r="2" spans="1:9" ht="21" x14ac:dyDescent="0.25">
      <c r="A2" s="46" t="s">
        <v>80</v>
      </c>
      <c r="B2" s="47" t="s">
        <v>186</v>
      </c>
      <c r="C2" s="47">
        <v>2246</v>
      </c>
      <c r="D2" s="48"/>
      <c r="E2" s="48"/>
      <c r="F2" s="49"/>
      <c r="G2" s="50"/>
    </row>
    <row r="3" spans="1:9" ht="21" x14ac:dyDescent="0.25">
      <c r="A3" s="46"/>
      <c r="B3" s="47" t="s">
        <v>184</v>
      </c>
      <c r="C3" s="47">
        <v>2247</v>
      </c>
      <c r="D3" s="51"/>
      <c r="E3" s="51"/>
      <c r="F3" s="34"/>
      <c r="G3" s="52"/>
    </row>
    <row r="4" spans="1:9" ht="21" x14ac:dyDescent="0.25">
      <c r="A4" s="46" t="s">
        <v>81</v>
      </c>
      <c r="B4" s="47" t="s">
        <v>185</v>
      </c>
      <c r="C4" s="47">
        <v>2248</v>
      </c>
      <c r="D4" s="48"/>
      <c r="E4" s="48"/>
      <c r="F4" s="49"/>
      <c r="G4" s="52"/>
    </row>
    <row r="5" spans="1:9" ht="21" x14ac:dyDescent="0.25">
      <c r="A5" s="46"/>
      <c r="B5" s="53" t="s">
        <v>184</v>
      </c>
      <c r="C5" s="53">
        <v>2249</v>
      </c>
      <c r="D5" s="48"/>
      <c r="E5" s="48"/>
      <c r="F5" s="34"/>
      <c r="G5" s="52"/>
    </row>
    <row r="6" spans="1:9" ht="21" x14ac:dyDescent="0.25">
      <c r="A6" s="46"/>
      <c r="B6" s="47" t="s">
        <v>187</v>
      </c>
      <c r="C6" s="47">
        <v>2250</v>
      </c>
      <c r="D6" s="48"/>
      <c r="E6" s="48"/>
      <c r="F6" s="34"/>
      <c r="G6" s="52"/>
    </row>
    <row r="7" spans="1:9" ht="21" x14ac:dyDescent="0.25">
      <c r="A7" s="46" t="s">
        <v>82</v>
      </c>
      <c r="B7" s="47" t="s">
        <v>188</v>
      </c>
      <c r="C7" s="47">
        <v>2251</v>
      </c>
      <c r="D7" s="48"/>
      <c r="E7" s="48"/>
      <c r="F7" s="49"/>
      <c r="G7" s="52"/>
    </row>
    <row r="8" spans="1:9" ht="18.75" customHeight="1" x14ac:dyDescent="0.25">
      <c r="A8" s="46" t="s">
        <v>131</v>
      </c>
      <c r="B8" s="54" t="s">
        <v>336</v>
      </c>
      <c r="C8" s="33" t="s">
        <v>269</v>
      </c>
      <c r="D8" s="49">
        <v>18611</v>
      </c>
      <c r="E8" s="101">
        <v>100523.29</v>
      </c>
      <c r="F8" s="49">
        <v>1870838950</v>
      </c>
      <c r="G8" s="50">
        <v>5.4946133710088843E-2</v>
      </c>
      <c r="H8" s="55"/>
      <c r="I8" s="55"/>
    </row>
    <row r="9" spans="1:9" ht="18.75" customHeight="1" x14ac:dyDescent="0.25">
      <c r="A9" s="46">
        <v>2</v>
      </c>
      <c r="B9" s="54" t="s">
        <v>337</v>
      </c>
      <c r="C9" s="33" t="s">
        <v>270</v>
      </c>
      <c r="D9" s="49">
        <v>14885</v>
      </c>
      <c r="E9" s="101">
        <v>100619.49</v>
      </c>
      <c r="F9" s="49">
        <v>1497721109</v>
      </c>
      <c r="G9" s="50">
        <v>4.3987743742205362E-2</v>
      </c>
      <c r="H9" s="55"/>
      <c r="I9" s="55"/>
    </row>
    <row r="10" spans="1:9" ht="18.75" customHeight="1" x14ac:dyDescent="0.25">
      <c r="A10" s="46">
        <v>3</v>
      </c>
      <c r="B10" s="54" t="s">
        <v>338</v>
      </c>
      <c r="C10" s="33" t="s">
        <v>271</v>
      </c>
      <c r="D10" s="49">
        <v>25000</v>
      </c>
      <c r="E10" s="101">
        <v>100030.7</v>
      </c>
      <c r="F10" s="49">
        <v>2500767500</v>
      </c>
      <c r="G10" s="50">
        <v>7.3446998435030775E-2</v>
      </c>
      <c r="H10" s="55"/>
      <c r="I10" s="55"/>
    </row>
    <row r="11" spans="1:9" ht="18.75" customHeight="1" x14ac:dyDescent="0.25">
      <c r="A11" s="46">
        <v>4</v>
      </c>
      <c r="B11" s="54" t="s">
        <v>339</v>
      </c>
      <c r="C11" s="33" t="s">
        <v>272</v>
      </c>
      <c r="D11" s="49">
        <v>21308</v>
      </c>
      <c r="E11" s="101">
        <v>101929.95</v>
      </c>
      <c r="F11" s="49">
        <v>2171923375</v>
      </c>
      <c r="G11" s="50">
        <v>6.3788917892059829E-2</v>
      </c>
      <c r="H11" s="55"/>
      <c r="I11" s="55"/>
    </row>
    <row r="12" spans="1:9" ht="18.75" customHeight="1" x14ac:dyDescent="0.25">
      <c r="A12" s="46">
        <v>5</v>
      </c>
      <c r="B12" s="54" t="s">
        <v>340</v>
      </c>
      <c r="C12" s="33" t="s">
        <v>273</v>
      </c>
      <c r="D12" s="49">
        <v>15646</v>
      </c>
      <c r="E12" s="101">
        <v>100000</v>
      </c>
      <c r="F12" s="49">
        <v>1564600000</v>
      </c>
      <c r="G12" s="50">
        <v>4.595196224816947E-2</v>
      </c>
      <c r="H12" s="55"/>
      <c r="I12" s="55"/>
    </row>
    <row r="13" spans="1:9" ht="21" x14ac:dyDescent="0.25">
      <c r="A13" s="46"/>
      <c r="B13" s="47" t="s">
        <v>184</v>
      </c>
      <c r="C13" s="47">
        <v>2252</v>
      </c>
      <c r="D13" s="51">
        <v>95450</v>
      </c>
      <c r="E13" s="38"/>
      <c r="F13" s="56">
        <v>9605850934</v>
      </c>
      <c r="G13" s="57">
        <v>0.28212175602755429</v>
      </c>
      <c r="H13" s="55"/>
      <c r="I13" s="55"/>
    </row>
    <row r="14" spans="1:9" ht="21" x14ac:dyDescent="0.25">
      <c r="A14" s="46" t="s">
        <v>83</v>
      </c>
      <c r="B14" s="47" t="s">
        <v>189</v>
      </c>
      <c r="C14" s="47">
        <v>2253</v>
      </c>
      <c r="D14" s="48"/>
      <c r="E14" s="48"/>
      <c r="F14" s="49"/>
      <c r="G14" s="52"/>
      <c r="H14" s="55"/>
      <c r="I14" s="55"/>
    </row>
    <row r="15" spans="1:9" ht="24" customHeight="1" x14ac:dyDescent="0.25">
      <c r="A15" s="46" t="s">
        <v>131</v>
      </c>
      <c r="B15" s="53" t="s">
        <v>275</v>
      </c>
      <c r="C15" s="53">
        <v>2253.1</v>
      </c>
      <c r="D15" s="48"/>
      <c r="E15" s="48"/>
      <c r="F15" s="34"/>
      <c r="G15" s="52"/>
      <c r="H15" s="55"/>
      <c r="I15" s="55"/>
    </row>
    <row r="16" spans="1:9" ht="21" x14ac:dyDescent="0.25">
      <c r="A16" s="46"/>
      <c r="B16" s="47" t="s">
        <v>184</v>
      </c>
      <c r="C16" s="47">
        <v>2254</v>
      </c>
      <c r="D16" s="48"/>
      <c r="E16" s="48"/>
      <c r="F16" s="34"/>
      <c r="G16" s="52"/>
      <c r="H16" s="55"/>
      <c r="I16" s="55"/>
    </row>
    <row r="17" spans="1:9" ht="21" x14ac:dyDescent="0.25">
      <c r="A17" s="46"/>
      <c r="B17" s="47" t="s">
        <v>190</v>
      </c>
      <c r="C17" s="47">
        <v>2255</v>
      </c>
      <c r="D17" s="51"/>
      <c r="E17" s="38"/>
      <c r="F17" s="56">
        <v>9605850934</v>
      </c>
      <c r="G17" s="57">
        <v>0.28212175602755429</v>
      </c>
      <c r="H17" s="55"/>
      <c r="I17" s="55"/>
    </row>
    <row r="18" spans="1:9" ht="21" x14ac:dyDescent="0.25">
      <c r="A18" s="46" t="s">
        <v>84</v>
      </c>
      <c r="B18" s="47" t="s">
        <v>191</v>
      </c>
      <c r="C18" s="47">
        <v>2256</v>
      </c>
      <c r="D18" s="48"/>
      <c r="E18" s="48"/>
      <c r="F18" s="49"/>
      <c r="G18" s="52"/>
      <c r="H18" s="55"/>
      <c r="I18" s="55"/>
    </row>
    <row r="19" spans="1:9" s="94" customFormat="1" ht="21" x14ac:dyDescent="0.25">
      <c r="A19" s="46">
        <v>1</v>
      </c>
      <c r="B19" s="53" t="s">
        <v>276</v>
      </c>
      <c r="C19" s="53">
        <v>2256.1</v>
      </c>
      <c r="D19" s="48" t="s">
        <v>274</v>
      </c>
      <c r="E19" s="48" t="s">
        <v>274</v>
      </c>
      <c r="F19" s="48">
        <v>289849030</v>
      </c>
      <c r="G19" s="50">
        <v>8.5128030705794062E-3</v>
      </c>
      <c r="H19" s="55"/>
      <c r="I19" s="55"/>
    </row>
    <row r="20" spans="1:9" s="94" customFormat="1" ht="21" x14ac:dyDescent="0.25">
      <c r="A20" s="46">
        <v>2</v>
      </c>
      <c r="B20" s="53" t="s">
        <v>192</v>
      </c>
      <c r="C20" s="53">
        <v>2256.1999999999998</v>
      </c>
      <c r="D20" s="48" t="s">
        <v>274</v>
      </c>
      <c r="E20" s="48" t="s">
        <v>274</v>
      </c>
      <c r="F20" s="48">
        <v>233534246</v>
      </c>
      <c r="G20" s="50">
        <v>6.858850093216619E-3</v>
      </c>
      <c r="H20" s="55"/>
      <c r="I20" s="55"/>
    </row>
    <row r="21" spans="1:9" s="94" customFormat="1" ht="21" x14ac:dyDescent="0.25">
      <c r="A21" s="46">
        <v>3</v>
      </c>
      <c r="B21" s="53" t="s">
        <v>193</v>
      </c>
      <c r="C21" s="53">
        <v>2256.3000000000002</v>
      </c>
      <c r="D21" s="48" t="s">
        <v>274</v>
      </c>
      <c r="E21" s="48" t="s">
        <v>274</v>
      </c>
      <c r="F21" s="34"/>
      <c r="G21" s="58"/>
      <c r="H21" s="55"/>
      <c r="I21" s="55"/>
    </row>
    <row r="22" spans="1:9" s="94" customFormat="1" ht="21" x14ac:dyDescent="0.25">
      <c r="A22" s="46">
        <v>4</v>
      </c>
      <c r="B22" s="53" t="s">
        <v>277</v>
      </c>
      <c r="C22" s="53">
        <v>2256.4</v>
      </c>
      <c r="D22" s="48" t="s">
        <v>274</v>
      </c>
      <c r="E22" s="48" t="s">
        <v>274</v>
      </c>
      <c r="F22" s="49"/>
      <c r="G22" s="58"/>
      <c r="H22" s="55"/>
      <c r="I22" s="55"/>
    </row>
    <row r="23" spans="1:9" s="94" customFormat="1" ht="31.5" x14ac:dyDescent="0.25">
      <c r="A23" s="46">
        <v>5</v>
      </c>
      <c r="B23" s="53" t="s">
        <v>318</v>
      </c>
      <c r="C23" s="53">
        <v>2256.5</v>
      </c>
      <c r="D23" s="48" t="s">
        <v>274</v>
      </c>
      <c r="E23" s="48" t="s">
        <v>274</v>
      </c>
      <c r="F23" s="34"/>
      <c r="G23" s="50"/>
      <c r="H23" s="55"/>
      <c r="I23" s="55"/>
    </row>
    <row r="24" spans="1:9" s="94" customFormat="1" ht="21" x14ac:dyDescent="0.25">
      <c r="A24" s="46">
        <v>6</v>
      </c>
      <c r="B24" s="53" t="s">
        <v>278</v>
      </c>
      <c r="C24" s="53">
        <v>2256.6</v>
      </c>
      <c r="D24" s="48" t="s">
        <v>274</v>
      </c>
      <c r="E24" s="48" t="s">
        <v>274</v>
      </c>
      <c r="F24" s="34"/>
      <c r="G24" s="58"/>
      <c r="H24" s="55"/>
      <c r="I24" s="55"/>
    </row>
    <row r="25" spans="1:9" s="94" customFormat="1" ht="21" x14ac:dyDescent="0.25">
      <c r="A25" s="46">
        <v>7</v>
      </c>
      <c r="B25" s="53" t="s">
        <v>279</v>
      </c>
      <c r="C25" s="53">
        <v>2256.6999999999998</v>
      </c>
      <c r="D25" s="48" t="s">
        <v>274</v>
      </c>
      <c r="E25" s="48" t="s">
        <v>274</v>
      </c>
      <c r="F25" s="34"/>
      <c r="G25" s="58"/>
      <c r="H25" s="55"/>
      <c r="I25" s="55"/>
    </row>
    <row r="26" spans="1:9" s="94" customFormat="1" ht="21" x14ac:dyDescent="0.25">
      <c r="A26" s="46"/>
      <c r="B26" s="47" t="s">
        <v>184</v>
      </c>
      <c r="C26" s="47">
        <v>2257</v>
      </c>
      <c r="D26" s="51" t="s">
        <v>274</v>
      </c>
      <c r="E26" s="51" t="s">
        <v>274</v>
      </c>
      <c r="F26" s="56">
        <v>523383276</v>
      </c>
      <c r="G26" s="57">
        <v>1.5371653163796026E-2</v>
      </c>
      <c r="H26" s="55"/>
      <c r="I26" s="55"/>
    </row>
    <row r="27" spans="1:9" s="94" customFormat="1" ht="21" x14ac:dyDescent="0.25">
      <c r="A27" s="46" t="s">
        <v>85</v>
      </c>
      <c r="B27" s="47" t="s">
        <v>194</v>
      </c>
      <c r="C27" s="47">
        <v>2258</v>
      </c>
      <c r="D27" s="48" t="s">
        <v>274</v>
      </c>
      <c r="E27" s="48" t="s">
        <v>274</v>
      </c>
      <c r="F27" s="126"/>
      <c r="G27" s="127"/>
      <c r="H27" s="55"/>
      <c r="I27" s="55"/>
    </row>
    <row r="28" spans="1:9" s="94" customFormat="1" ht="21" x14ac:dyDescent="0.25">
      <c r="A28" s="46">
        <v>1</v>
      </c>
      <c r="B28" s="53" t="s">
        <v>324</v>
      </c>
      <c r="C28" s="53">
        <v>2259</v>
      </c>
      <c r="D28" s="48" t="s">
        <v>274</v>
      </c>
      <c r="E28" s="48" t="s">
        <v>274</v>
      </c>
      <c r="F28" s="126">
        <v>11916912466</v>
      </c>
      <c r="G28" s="128">
        <v>0.34999713137694755</v>
      </c>
      <c r="H28" s="55"/>
      <c r="I28" s="55"/>
    </row>
    <row r="29" spans="1:9" s="94" customFormat="1" ht="21" x14ac:dyDescent="0.25">
      <c r="A29" s="46">
        <v>1.1000000000000001</v>
      </c>
      <c r="B29" s="53" t="s">
        <v>325</v>
      </c>
      <c r="C29" s="53">
        <v>2259.1</v>
      </c>
      <c r="D29" s="48" t="s">
        <v>274</v>
      </c>
      <c r="E29" s="48" t="s">
        <v>274</v>
      </c>
      <c r="F29" s="113">
        <v>4272655891</v>
      </c>
      <c r="G29" s="129">
        <v>0.12548697571433651</v>
      </c>
      <c r="H29" s="55"/>
      <c r="I29" s="55"/>
    </row>
    <row r="30" spans="1:9" s="94" customFormat="1" ht="31.5" x14ac:dyDescent="0.25">
      <c r="A30" s="46">
        <v>1.2</v>
      </c>
      <c r="B30" s="53" t="s">
        <v>326</v>
      </c>
      <c r="C30" s="53">
        <v>2259.1999999999998</v>
      </c>
      <c r="D30" s="48" t="s">
        <v>274</v>
      </c>
      <c r="E30" s="48" t="s">
        <v>274</v>
      </c>
      <c r="F30" s="113">
        <v>2643256471</v>
      </c>
      <c r="G30" s="129">
        <v>7.7631868571917201E-2</v>
      </c>
      <c r="H30" s="55"/>
      <c r="I30" s="55"/>
    </row>
    <row r="31" spans="1:9" s="94" customFormat="1" ht="31.5" x14ac:dyDescent="0.25">
      <c r="A31" s="46">
        <v>1.3</v>
      </c>
      <c r="B31" s="53" t="s">
        <v>327</v>
      </c>
      <c r="C31" s="53">
        <v>2259.3000000000002</v>
      </c>
      <c r="D31" s="48" t="s">
        <v>274</v>
      </c>
      <c r="E31" s="48" t="s">
        <v>274</v>
      </c>
      <c r="F31" s="113">
        <v>1000104</v>
      </c>
      <c r="G31" s="129">
        <v>2.937283730809362E-5</v>
      </c>
      <c r="H31" s="55"/>
      <c r="I31" s="55"/>
    </row>
    <row r="32" spans="1:9" s="94" customFormat="1" ht="21" x14ac:dyDescent="0.25">
      <c r="A32" s="46">
        <v>1.4</v>
      </c>
      <c r="B32" s="53" t="s">
        <v>328</v>
      </c>
      <c r="C32" s="53">
        <v>2259.4</v>
      </c>
      <c r="D32" s="48" t="s">
        <v>274</v>
      </c>
      <c r="E32" s="48" t="s">
        <v>274</v>
      </c>
      <c r="F32" s="113">
        <v>5000000000</v>
      </c>
      <c r="G32" s="129">
        <v>0.14684891425338575</v>
      </c>
      <c r="H32" s="55"/>
      <c r="I32" s="55"/>
    </row>
    <row r="33" spans="1:9" s="94" customFormat="1" ht="21" x14ac:dyDescent="0.25">
      <c r="A33" s="46">
        <v>1.5</v>
      </c>
      <c r="B33" s="53" t="s">
        <v>329</v>
      </c>
      <c r="C33" s="53">
        <v>2259.5</v>
      </c>
      <c r="D33" s="48" t="s">
        <v>274</v>
      </c>
      <c r="E33" s="48" t="s">
        <v>274</v>
      </c>
      <c r="F33" s="113"/>
      <c r="G33" s="129"/>
      <c r="H33" s="55"/>
      <c r="I33" s="55"/>
    </row>
    <row r="34" spans="1:9" s="94" customFormat="1" ht="21" x14ac:dyDescent="0.25">
      <c r="A34" s="46">
        <v>2</v>
      </c>
      <c r="B34" s="53" t="s">
        <v>322</v>
      </c>
      <c r="C34" s="53">
        <v>2260</v>
      </c>
      <c r="D34" s="48" t="s">
        <v>274</v>
      </c>
      <c r="E34" s="48" t="s">
        <v>274</v>
      </c>
      <c r="F34" s="34">
        <v>12002453720</v>
      </c>
      <c r="G34" s="100">
        <v>0.35250945943170214</v>
      </c>
      <c r="H34" s="55"/>
      <c r="I34" s="55"/>
    </row>
    <row r="35" spans="1:9" s="94" customFormat="1" ht="21" x14ac:dyDescent="0.25">
      <c r="A35" s="46">
        <v>3</v>
      </c>
      <c r="B35" s="53" t="s">
        <v>323</v>
      </c>
      <c r="C35" s="53">
        <v>2261</v>
      </c>
      <c r="D35" s="48" t="s">
        <v>274</v>
      </c>
      <c r="E35" s="48" t="s">
        <v>274</v>
      </c>
      <c r="F35" s="34"/>
      <c r="G35" s="58"/>
      <c r="H35" s="55"/>
      <c r="I35" s="55"/>
    </row>
    <row r="36" spans="1:9" s="94" customFormat="1" ht="21" x14ac:dyDescent="0.25">
      <c r="A36" s="46">
        <v>4</v>
      </c>
      <c r="B36" s="47" t="s">
        <v>184</v>
      </c>
      <c r="C36" s="47">
        <v>2262</v>
      </c>
      <c r="D36" s="51" t="s">
        <v>274</v>
      </c>
      <c r="E36" s="51" t="s">
        <v>274</v>
      </c>
      <c r="F36" s="56">
        <v>23919366186</v>
      </c>
      <c r="G36" s="57">
        <v>0.70250659080864974</v>
      </c>
      <c r="H36" s="55"/>
      <c r="I36" s="55"/>
    </row>
    <row r="37" spans="1:9" s="94" customFormat="1" ht="21" x14ac:dyDescent="0.25">
      <c r="A37" s="46" t="s">
        <v>86</v>
      </c>
      <c r="B37" s="47" t="s">
        <v>195</v>
      </c>
      <c r="C37" s="47">
        <v>2263</v>
      </c>
      <c r="D37" s="51"/>
      <c r="E37" s="38" t="s">
        <v>274</v>
      </c>
      <c r="F37" s="56">
        <v>34048600396</v>
      </c>
      <c r="G37" s="57">
        <v>1</v>
      </c>
      <c r="H37" s="55"/>
      <c r="I37" s="55"/>
    </row>
    <row r="38" spans="1:9" x14ac:dyDescent="0.25">
      <c r="A38" s="35"/>
      <c r="B38" s="35"/>
      <c r="C38" s="35"/>
      <c r="D38" s="59"/>
      <c r="E38" s="59"/>
      <c r="F38" s="59"/>
      <c r="G38" s="60"/>
    </row>
  </sheetData>
  <conditionalFormatting sqref="F21 E26 F15:F19 F23:F24 F13 F3 F5:F6">
    <cfRule type="expression" dxfId="19" priority="14">
      <formula>#REF!=1</formula>
    </cfRule>
  </conditionalFormatting>
  <conditionalFormatting sqref="F27 E13 E17 E37 F15:F16 F20:F21 F31 F35 F23:F25 F33">
    <cfRule type="expression" dxfId="18" priority="13">
      <formula>#REF!=1</formula>
    </cfRule>
  </conditionalFormatting>
  <conditionalFormatting sqref="F21 E26 F15:F19 F23:F24">
    <cfRule type="expression" dxfId="17" priority="12">
      <formula>#REF!=1</formula>
    </cfRule>
  </conditionalFormatting>
  <conditionalFormatting sqref="F27 E13 E17 E37 F15:F16 F20:F21 F31 F35 F33">
    <cfRule type="expression" dxfId="16" priority="11">
      <formula>#REF!=1</formula>
    </cfRule>
  </conditionalFormatting>
  <conditionalFormatting sqref="F34">
    <cfRule type="expression" dxfId="15" priority="10">
      <formula>#REF!=1</formula>
    </cfRule>
  </conditionalFormatting>
  <conditionalFormatting sqref="F34">
    <cfRule type="expression" dxfId="14" priority="9">
      <formula>#REF!=1</formula>
    </cfRule>
  </conditionalFormatting>
  <conditionalFormatting sqref="F34">
    <cfRule type="expression" dxfId="13" priority="8">
      <formula>#REF!=1</formula>
    </cfRule>
  </conditionalFormatting>
  <conditionalFormatting sqref="F34">
    <cfRule type="expression" dxfId="12" priority="7">
      <formula>#REF!=1</formula>
    </cfRule>
  </conditionalFormatting>
  <conditionalFormatting sqref="F29:F30">
    <cfRule type="expression" dxfId="11" priority="6">
      <formula>#REF!=1</formula>
    </cfRule>
  </conditionalFormatting>
  <conditionalFormatting sqref="F29:F30">
    <cfRule type="expression" dxfId="10" priority="5">
      <formula>#REF!=1</formula>
    </cfRule>
  </conditionalFormatting>
  <conditionalFormatting sqref="F32">
    <cfRule type="expression" dxfId="9" priority="4">
      <formula>#REF!=1</formula>
    </cfRule>
  </conditionalFormatting>
  <conditionalFormatting sqref="F32">
    <cfRule type="expression" dxfId="8" priority="3">
      <formula>#REF!=1</formula>
    </cfRule>
  </conditionalFormatting>
  <conditionalFormatting sqref="F32">
    <cfRule type="expression" dxfId="7" priority="2">
      <formula>#REF!=1</formula>
    </cfRule>
  </conditionalFormatting>
  <conditionalFormatting sqref="F32">
    <cfRule type="expression" dxfId="6" priority="1">
      <formula>#REF!=1</formula>
    </cfRule>
  </conditionalFormatting>
  <pageMargins left="0.17" right="0.17" top="0.17" bottom="0.17" header="0.3" footer="0.3"/>
  <pageSetup paperSize="9" fitToHeight="0" orientation="portrait" r:id="rId1"/>
  <header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7"/>
  <sheetViews>
    <sheetView workbookViewId="0">
      <selection activeCell="A9" sqref="A9"/>
    </sheetView>
  </sheetViews>
  <sheetFormatPr defaultColWidth="9.140625" defaultRowHeight="15" x14ac:dyDescent="0.25"/>
  <cols>
    <col min="1" max="1" width="9.140625" style="10"/>
    <col min="2" max="2" width="47.7109375" style="10" customWidth="1"/>
    <col min="3" max="3" width="9.140625" style="10"/>
    <col min="4" max="4" width="16.85546875" style="10" customWidth="1"/>
    <col min="5" max="5" width="18.42578125" style="10" bestFit="1" customWidth="1"/>
    <col min="6" max="11" width="18.42578125" style="10" customWidth="1"/>
    <col min="12" max="13" width="9.140625" style="10"/>
    <col min="14" max="14" width="18" style="10" bestFit="1" customWidth="1"/>
    <col min="15" max="15" width="18.28515625" style="10" customWidth="1"/>
    <col min="16" max="16" width="25.28515625" style="10" customWidth="1"/>
    <col min="17" max="18" width="9.140625" style="10"/>
    <col min="19" max="19" width="11.7109375" style="10" bestFit="1" customWidth="1"/>
    <col min="20" max="20" width="9.42578125" style="67" bestFit="1" customWidth="1"/>
    <col min="21" max="21" width="20.5703125" style="10" bestFit="1" customWidth="1"/>
    <col min="22" max="22" width="9.140625" style="10"/>
    <col min="23" max="23" width="10.7109375" style="97" bestFit="1" customWidth="1"/>
    <col min="24" max="24" width="18" style="10" bestFit="1" customWidth="1"/>
    <col min="25" max="25" width="10.7109375" style="10" bestFit="1" customWidth="1"/>
    <col min="26" max="26" width="16.85546875" style="10" bestFit="1" customWidth="1"/>
    <col min="27" max="16384" width="9.140625" style="10"/>
  </cols>
  <sheetData>
    <row r="1" spans="1:26" ht="31.5" x14ac:dyDescent="0.25">
      <c r="A1" s="62" t="s">
        <v>263</v>
      </c>
      <c r="B1" s="62" t="s">
        <v>280</v>
      </c>
      <c r="C1" s="62" t="s">
        <v>281</v>
      </c>
      <c r="D1" s="63" t="s">
        <v>334</v>
      </c>
      <c r="E1" s="63" t="s">
        <v>333</v>
      </c>
      <c r="F1" s="70"/>
      <c r="G1" s="70"/>
      <c r="H1" s="70"/>
      <c r="I1" s="70"/>
      <c r="J1" s="70"/>
      <c r="K1" s="70"/>
    </row>
    <row r="2" spans="1:26" ht="26.25" customHeight="1" x14ac:dyDescent="0.25">
      <c r="A2" s="25" t="s">
        <v>80</v>
      </c>
      <c r="B2" s="64" t="s">
        <v>282</v>
      </c>
      <c r="C2" s="64" t="s">
        <v>44</v>
      </c>
      <c r="D2" s="130"/>
      <c r="E2" s="131"/>
      <c r="F2" s="71"/>
      <c r="G2" s="71"/>
      <c r="H2" s="71"/>
      <c r="I2" s="71"/>
      <c r="J2" s="71"/>
      <c r="K2" s="71"/>
      <c r="R2" s="10" t="s">
        <v>309</v>
      </c>
      <c r="S2" s="10" t="s">
        <v>308</v>
      </c>
      <c r="T2" s="67" t="s">
        <v>310</v>
      </c>
      <c r="U2" s="10" t="s">
        <v>311</v>
      </c>
    </row>
    <row r="3" spans="1:26" ht="31.5" x14ac:dyDescent="0.25">
      <c r="A3" s="25">
        <v>1</v>
      </c>
      <c r="B3" s="64" t="s">
        <v>283</v>
      </c>
      <c r="C3" s="64" t="s">
        <v>45</v>
      </c>
      <c r="D3" s="132">
        <f>D36/P27*365/T26</f>
        <v>1.6788112097178222E-3</v>
      </c>
      <c r="E3" s="132">
        <v>1.500183709738344E-2</v>
      </c>
      <c r="F3" s="72"/>
      <c r="G3" s="72"/>
      <c r="H3" s="77"/>
      <c r="I3" s="77"/>
      <c r="J3" s="72"/>
      <c r="K3" s="86"/>
      <c r="L3" s="82"/>
      <c r="R3" s="102">
        <v>43800</v>
      </c>
      <c r="S3" s="103">
        <v>53658200328</v>
      </c>
      <c r="T3" s="99">
        <f>1</f>
        <v>1</v>
      </c>
      <c r="U3" s="90">
        <f>T3*S3</f>
        <v>53658200328</v>
      </c>
      <c r="X3" s="96"/>
    </row>
    <row r="4" spans="1:26" ht="42" x14ac:dyDescent="0.25">
      <c r="A4" s="25">
        <v>2</v>
      </c>
      <c r="B4" s="64" t="s">
        <v>284</v>
      </c>
      <c r="C4" s="64" t="s">
        <v>46</v>
      </c>
      <c r="D4" s="132">
        <f>D37/P27*365/T26</f>
        <v>5.2169854774306622E-3</v>
      </c>
      <c r="E4" s="132">
        <v>5.3505149194839783E-3</v>
      </c>
      <c r="F4" s="72"/>
      <c r="G4" s="72"/>
      <c r="H4" s="77"/>
      <c r="I4" s="77"/>
      <c r="J4" s="72"/>
      <c r="K4" s="86"/>
      <c r="L4" s="82"/>
      <c r="R4" s="102">
        <v>43801</v>
      </c>
      <c r="S4" s="103">
        <v>53222031959</v>
      </c>
      <c r="T4" s="84">
        <f>R4-R3</f>
        <v>1</v>
      </c>
      <c r="U4" s="66">
        <f t="shared" ref="U4:U25" si="0">T4*S4</f>
        <v>53222031959</v>
      </c>
      <c r="X4" s="96"/>
      <c r="Y4" s="66"/>
      <c r="Z4" s="66"/>
    </row>
    <row r="5" spans="1:26" ht="72.75" customHeight="1" x14ac:dyDescent="0.25">
      <c r="A5" s="25">
        <v>3</v>
      </c>
      <c r="B5" s="65" t="s">
        <v>285</v>
      </c>
      <c r="C5" s="64" t="s">
        <v>118</v>
      </c>
      <c r="D5" s="132">
        <f>D41/P27*365/T26</f>
        <v>5.5796015503470995E-3</v>
      </c>
      <c r="E5" s="132">
        <v>5.7424438092113636E-3</v>
      </c>
      <c r="F5" s="72"/>
      <c r="G5" s="72"/>
      <c r="H5" s="77"/>
      <c r="I5" s="77"/>
      <c r="J5" s="72"/>
      <c r="K5" s="86"/>
      <c r="L5" s="82"/>
      <c r="R5" s="102">
        <v>43802</v>
      </c>
      <c r="S5" s="103">
        <v>73786203123</v>
      </c>
      <c r="T5" s="84">
        <f t="shared" ref="T5:T25" si="1">R5-R4</f>
        <v>1</v>
      </c>
      <c r="U5" s="66">
        <f t="shared" si="0"/>
        <v>73786203123</v>
      </c>
      <c r="X5" s="96"/>
      <c r="Y5" s="66"/>
      <c r="Z5" s="66"/>
    </row>
    <row r="6" spans="1:26" ht="34.5" customHeight="1" x14ac:dyDescent="0.25">
      <c r="A6" s="25">
        <v>4</v>
      </c>
      <c r="B6" s="64" t="s">
        <v>286</v>
      </c>
      <c r="C6" s="64" t="s">
        <v>47</v>
      </c>
      <c r="D6" s="132">
        <f>D44/P27*365/T26</f>
        <v>1.0590000555772046E-3</v>
      </c>
      <c r="E6" s="132">
        <v>1.0547334478903177E-3</v>
      </c>
      <c r="F6" s="72"/>
      <c r="G6" s="72"/>
      <c r="H6" s="77"/>
      <c r="I6" s="77"/>
      <c r="J6" s="72"/>
      <c r="K6" s="86"/>
      <c r="L6" s="82"/>
      <c r="R6" s="102">
        <v>43803</v>
      </c>
      <c r="S6" s="103">
        <v>68216029004</v>
      </c>
      <c r="T6" s="84">
        <f t="shared" si="1"/>
        <v>1</v>
      </c>
      <c r="U6" s="66">
        <f t="shared" si="0"/>
        <v>68216029004</v>
      </c>
      <c r="X6" s="96"/>
      <c r="Y6" s="66"/>
      <c r="Z6" s="66"/>
    </row>
    <row r="7" spans="1:26" ht="66.75" customHeight="1" x14ac:dyDescent="0.25">
      <c r="A7" s="25">
        <v>5</v>
      </c>
      <c r="B7" s="65" t="s">
        <v>287</v>
      </c>
      <c r="C7" s="64" t="s">
        <v>48</v>
      </c>
      <c r="D7" s="132">
        <f>(D45+D47+D51)/P27*365/T26</f>
        <v>5.1215584651407844E-3</v>
      </c>
      <c r="E7" s="132">
        <v>4.243680383320755E-3</v>
      </c>
      <c r="F7" s="72"/>
      <c r="G7" s="72"/>
      <c r="H7" s="77"/>
      <c r="I7" s="77"/>
      <c r="J7" s="72"/>
      <c r="K7" s="86"/>
      <c r="L7" s="82"/>
      <c r="R7" s="102">
        <v>43804</v>
      </c>
      <c r="S7" s="103">
        <v>69461836653</v>
      </c>
      <c r="T7" s="84">
        <f t="shared" si="1"/>
        <v>1</v>
      </c>
      <c r="U7" s="66">
        <f t="shared" si="0"/>
        <v>69461836653</v>
      </c>
      <c r="X7" s="96"/>
      <c r="Y7" s="66"/>
      <c r="Z7" s="66"/>
    </row>
    <row r="8" spans="1:26" ht="31.5" x14ac:dyDescent="0.25">
      <c r="A8" s="25">
        <v>6</v>
      </c>
      <c r="B8" s="64" t="s">
        <v>288</v>
      </c>
      <c r="C8" s="64" t="s">
        <v>49</v>
      </c>
      <c r="D8" s="132">
        <f>D35/P27*365/T26</f>
        <v>1.8655956758213573E-2</v>
      </c>
      <c r="E8" s="132">
        <v>3.139320965728986E-2</v>
      </c>
      <c r="F8" s="72"/>
      <c r="G8" s="72"/>
      <c r="H8" s="77"/>
      <c r="I8" s="77"/>
      <c r="J8" s="72"/>
      <c r="K8" s="86"/>
      <c r="L8" s="82"/>
      <c r="N8" s="87"/>
      <c r="O8" s="10" t="s">
        <v>317</v>
      </c>
      <c r="P8" s="69"/>
      <c r="R8" s="102">
        <v>43807</v>
      </c>
      <c r="S8" s="103">
        <v>69395026429</v>
      </c>
      <c r="T8" s="84">
        <f t="shared" si="1"/>
        <v>3</v>
      </c>
      <c r="U8" s="66">
        <f t="shared" si="0"/>
        <v>208185079287</v>
      </c>
      <c r="X8" s="96"/>
      <c r="Y8" s="66"/>
      <c r="Z8" s="66"/>
    </row>
    <row r="9" spans="1:26" ht="60" customHeight="1" x14ac:dyDescent="0.25">
      <c r="A9" s="25">
        <v>7</v>
      </c>
      <c r="B9" s="65" t="s">
        <v>289</v>
      </c>
      <c r="C9" s="64" t="s">
        <v>50</v>
      </c>
      <c r="D9" s="132">
        <f>O11/2/P27/T26*365</f>
        <v>5.4768909469900962</v>
      </c>
      <c r="E9" s="133">
        <v>2.7323396475566257</v>
      </c>
      <c r="F9" s="73"/>
      <c r="G9" s="73"/>
      <c r="H9" s="72"/>
      <c r="I9" s="72"/>
      <c r="J9" s="73"/>
      <c r="K9" s="86"/>
      <c r="L9" s="82"/>
      <c r="M9" s="10" t="s">
        <v>312</v>
      </c>
      <c r="N9" s="88"/>
      <c r="O9" s="90">
        <v>15244304824</v>
      </c>
      <c r="P9" s="69"/>
      <c r="R9" s="102">
        <v>43808</v>
      </c>
      <c r="S9" s="103">
        <v>69579043925</v>
      </c>
      <c r="T9" s="84">
        <f t="shared" si="1"/>
        <v>1</v>
      </c>
      <c r="U9" s="66">
        <f t="shared" si="0"/>
        <v>69579043925</v>
      </c>
      <c r="X9" s="96"/>
      <c r="Y9" s="66"/>
      <c r="Z9" s="66"/>
    </row>
    <row r="10" spans="1:26" ht="21" x14ac:dyDescent="0.25">
      <c r="A10" s="25" t="s">
        <v>100</v>
      </c>
      <c r="B10" s="64" t="s">
        <v>290</v>
      </c>
      <c r="C10" s="64" t="s">
        <v>51</v>
      </c>
      <c r="D10" s="132"/>
      <c r="E10" s="132"/>
      <c r="F10" s="72"/>
      <c r="G10" s="72"/>
      <c r="H10" s="72"/>
      <c r="I10" s="72"/>
      <c r="J10" s="72"/>
      <c r="K10" s="86"/>
      <c r="L10" s="82"/>
      <c r="M10" s="10" t="s">
        <v>313</v>
      </c>
      <c r="N10" s="88"/>
      <c r="O10" s="90">
        <v>38743242381</v>
      </c>
      <c r="P10" s="69"/>
      <c r="R10" s="102">
        <v>43809</v>
      </c>
      <c r="S10" s="103">
        <v>66163167610</v>
      </c>
      <c r="T10" s="84">
        <f t="shared" si="1"/>
        <v>1</v>
      </c>
      <c r="U10" s="66">
        <f t="shared" si="0"/>
        <v>66163167610</v>
      </c>
      <c r="X10" s="96"/>
      <c r="Y10" s="66"/>
      <c r="Z10" s="66"/>
    </row>
    <row r="11" spans="1:26" ht="21" x14ac:dyDescent="0.25">
      <c r="A11" s="146">
        <v>1</v>
      </c>
      <c r="B11" s="64" t="s">
        <v>291</v>
      </c>
      <c r="C11" s="64" t="s">
        <v>52</v>
      </c>
      <c r="D11" s="126">
        <v>50613210100</v>
      </c>
      <c r="E11" s="134">
        <v>68649206600</v>
      </c>
      <c r="F11" s="74"/>
      <c r="G11" s="74"/>
      <c r="H11" s="72"/>
      <c r="I11" s="72"/>
      <c r="J11" s="74"/>
      <c r="K11" s="86"/>
      <c r="L11" s="82"/>
      <c r="N11" s="89"/>
      <c r="O11" s="107">
        <f>SUM(O9:O10)</f>
        <v>53987547205</v>
      </c>
      <c r="P11" s="69"/>
      <c r="R11" s="102">
        <v>43810</v>
      </c>
      <c r="S11" s="103">
        <v>68773367649</v>
      </c>
      <c r="T11" s="84">
        <f t="shared" si="1"/>
        <v>1</v>
      </c>
      <c r="U11" s="66">
        <f t="shared" si="0"/>
        <v>68773367649</v>
      </c>
      <c r="X11" s="96"/>
      <c r="Y11" s="66"/>
      <c r="Z11" s="66"/>
    </row>
    <row r="12" spans="1:26" ht="31.5" x14ac:dyDescent="0.25">
      <c r="A12" s="146"/>
      <c r="B12" s="64" t="s">
        <v>292</v>
      </c>
      <c r="C12" s="64" t="s">
        <v>53</v>
      </c>
      <c r="D12" s="134">
        <v>50613210100</v>
      </c>
      <c r="E12" s="134">
        <v>68649206600</v>
      </c>
      <c r="F12" s="74"/>
      <c r="G12" s="74"/>
      <c r="H12" s="72"/>
      <c r="I12" s="72"/>
      <c r="J12" s="74"/>
      <c r="K12" s="86"/>
      <c r="L12" s="82"/>
      <c r="N12" s="87"/>
      <c r="P12" s="66"/>
      <c r="R12" s="102">
        <v>43811</v>
      </c>
      <c r="S12" s="103">
        <v>66860749147</v>
      </c>
      <c r="T12" s="84">
        <f t="shared" si="1"/>
        <v>1</v>
      </c>
      <c r="U12" s="66">
        <f t="shared" si="0"/>
        <v>66860749147</v>
      </c>
      <c r="X12" s="96"/>
      <c r="Y12" s="66"/>
      <c r="Z12" s="66"/>
    </row>
    <row r="13" spans="1:26" ht="31.5" x14ac:dyDescent="0.25">
      <c r="A13" s="146"/>
      <c r="B13" s="64" t="s">
        <v>293</v>
      </c>
      <c r="C13" s="64" t="s">
        <v>54</v>
      </c>
      <c r="D13" s="134">
        <v>5061321.01</v>
      </c>
      <c r="E13" s="135">
        <v>6864920.6600000001</v>
      </c>
      <c r="F13" s="75"/>
      <c r="G13" s="75"/>
      <c r="H13" s="72"/>
      <c r="I13" s="72"/>
      <c r="J13" s="75"/>
      <c r="K13" s="86"/>
      <c r="L13" s="82"/>
      <c r="N13" s="69"/>
      <c r="O13" s="69"/>
      <c r="P13" s="69"/>
      <c r="R13" s="102">
        <v>43814</v>
      </c>
      <c r="S13" s="103">
        <v>67003524392</v>
      </c>
      <c r="T13" s="84">
        <f t="shared" si="1"/>
        <v>3</v>
      </c>
      <c r="U13" s="66">
        <f t="shared" si="0"/>
        <v>201010573176</v>
      </c>
      <c r="X13" s="96"/>
      <c r="Y13" s="66"/>
      <c r="Z13" s="66"/>
    </row>
    <row r="14" spans="1:26" ht="21" x14ac:dyDescent="0.25">
      <c r="A14" s="146">
        <v>2</v>
      </c>
      <c r="B14" s="64" t="s">
        <v>294</v>
      </c>
      <c r="C14" s="64" t="s">
        <v>55</v>
      </c>
      <c r="D14" s="136">
        <v>-21342306700</v>
      </c>
      <c r="E14" s="136">
        <v>-18035996500</v>
      </c>
      <c r="F14" s="76"/>
      <c r="G14" s="76"/>
      <c r="H14" s="72"/>
      <c r="I14" s="72"/>
      <c r="J14" s="76"/>
      <c r="K14" s="86"/>
      <c r="L14" s="82"/>
      <c r="P14" s="69"/>
      <c r="R14" s="102">
        <v>43815</v>
      </c>
      <c r="S14" s="103">
        <v>67898510217</v>
      </c>
      <c r="T14" s="84">
        <f t="shared" si="1"/>
        <v>1</v>
      </c>
      <c r="U14" s="66">
        <f t="shared" si="0"/>
        <v>67898510217</v>
      </c>
      <c r="X14" s="96"/>
      <c r="Y14" s="66"/>
      <c r="Z14" s="66"/>
    </row>
    <row r="15" spans="1:26" ht="21" x14ac:dyDescent="0.25">
      <c r="A15" s="146"/>
      <c r="B15" s="64" t="s">
        <v>295</v>
      </c>
      <c r="C15" s="64" t="s">
        <v>56</v>
      </c>
      <c r="D15" s="137">
        <v>4765377.04</v>
      </c>
      <c r="E15" s="137">
        <v>2441693.31</v>
      </c>
      <c r="F15" s="77"/>
      <c r="G15" s="77"/>
      <c r="H15" s="72"/>
      <c r="I15" s="72"/>
      <c r="J15" s="77"/>
      <c r="K15" s="86"/>
      <c r="L15" s="82"/>
      <c r="P15" s="69"/>
      <c r="R15" s="102">
        <v>43816</v>
      </c>
      <c r="S15" s="103">
        <v>61399149172</v>
      </c>
      <c r="T15" s="84">
        <f t="shared" si="1"/>
        <v>1</v>
      </c>
      <c r="U15" s="66">
        <f t="shared" si="0"/>
        <v>61399149172</v>
      </c>
      <c r="X15" s="96"/>
      <c r="Y15" s="66"/>
      <c r="Z15" s="66"/>
    </row>
    <row r="16" spans="1:26" ht="21" x14ac:dyDescent="0.25">
      <c r="A16" s="146"/>
      <c r="B16" s="64" t="s">
        <v>296</v>
      </c>
      <c r="C16" s="64" t="s">
        <v>57</v>
      </c>
      <c r="D16" s="126">
        <v>47653770400</v>
      </c>
      <c r="E16" s="136">
        <v>24416933100</v>
      </c>
      <c r="F16" s="76"/>
      <c r="G16" s="76"/>
      <c r="H16" s="72"/>
      <c r="I16" s="72"/>
      <c r="J16" s="76"/>
      <c r="K16" s="86"/>
      <c r="L16" s="82"/>
      <c r="R16" s="102">
        <v>43817</v>
      </c>
      <c r="S16" s="103">
        <v>61869493952</v>
      </c>
      <c r="T16" s="84">
        <f t="shared" si="1"/>
        <v>1</v>
      </c>
      <c r="U16" s="66">
        <f t="shared" si="0"/>
        <v>61869493952</v>
      </c>
      <c r="X16" s="96"/>
      <c r="Y16" s="66"/>
      <c r="Z16" s="66"/>
    </row>
    <row r="17" spans="1:26" ht="21" x14ac:dyDescent="0.25">
      <c r="A17" s="146"/>
      <c r="B17" s="64" t="s">
        <v>297</v>
      </c>
      <c r="C17" s="64" t="s">
        <v>113</v>
      </c>
      <c r="D17" s="135">
        <v>-6899607.71</v>
      </c>
      <c r="E17" s="135">
        <v>-4245292.96</v>
      </c>
      <c r="F17" s="75"/>
      <c r="G17" s="75"/>
      <c r="H17" s="72"/>
      <c r="I17" s="72"/>
      <c r="J17" s="75"/>
      <c r="K17" s="86"/>
      <c r="L17" s="82"/>
      <c r="R17" s="102">
        <v>43818</v>
      </c>
      <c r="S17" s="103">
        <v>62232779857</v>
      </c>
      <c r="T17" s="84">
        <f t="shared" si="1"/>
        <v>1</v>
      </c>
      <c r="U17" s="66">
        <f t="shared" si="0"/>
        <v>62232779857</v>
      </c>
      <c r="X17" s="96"/>
      <c r="Y17" s="66"/>
      <c r="Z17" s="66"/>
    </row>
    <row r="18" spans="1:26" ht="31.5" x14ac:dyDescent="0.25">
      <c r="A18" s="146"/>
      <c r="B18" s="64" t="s">
        <v>298</v>
      </c>
      <c r="C18" s="64" t="s">
        <v>114</v>
      </c>
      <c r="D18" s="136">
        <v>-68996077100</v>
      </c>
      <c r="E18" s="136">
        <v>-42452929600</v>
      </c>
      <c r="F18" s="76"/>
      <c r="G18" s="76"/>
      <c r="H18" s="72"/>
      <c r="I18" s="72"/>
      <c r="J18" s="76"/>
      <c r="K18" s="86"/>
      <c r="L18" s="82"/>
      <c r="R18" s="102">
        <v>43821</v>
      </c>
      <c r="S18" s="103">
        <v>62045880914</v>
      </c>
      <c r="T18" s="84">
        <f t="shared" si="1"/>
        <v>3</v>
      </c>
      <c r="U18" s="66">
        <f t="shared" si="0"/>
        <v>186137642742</v>
      </c>
      <c r="X18" s="96"/>
      <c r="Y18" s="66"/>
      <c r="Z18" s="66"/>
    </row>
    <row r="19" spans="1:26" ht="21" x14ac:dyDescent="0.25">
      <c r="A19" s="146">
        <v>3</v>
      </c>
      <c r="B19" s="64" t="s">
        <v>299</v>
      </c>
      <c r="C19" s="64" t="s">
        <v>58</v>
      </c>
      <c r="D19" s="134">
        <v>29270903400</v>
      </c>
      <c r="E19" s="134">
        <v>50613210100</v>
      </c>
      <c r="F19" s="74"/>
      <c r="G19" s="74"/>
      <c r="H19" s="72"/>
      <c r="I19" s="72"/>
      <c r="J19" s="74"/>
      <c r="K19" s="86"/>
      <c r="L19" s="82"/>
      <c r="R19" s="102">
        <v>43822</v>
      </c>
      <c r="S19" s="103">
        <v>62133978032</v>
      </c>
      <c r="T19" s="84">
        <f t="shared" si="1"/>
        <v>1</v>
      </c>
      <c r="U19" s="66">
        <f t="shared" si="0"/>
        <v>62133978032</v>
      </c>
      <c r="X19" s="96"/>
      <c r="Y19" s="66"/>
      <c r="Z19" s="66"/>
    </row>
    <row r="20" spans="1:26" ht="31.5" x14ac:dyDescent="0.25">
      <c r="A20" s="146"/>
      <c r="B20" s="64" t="s">
        <v>300</v>
      </c>
      <c r="C20" s="64" t="s">
        <v>59</v>
      </c>
      <c r="D20" s="134">
        <v>29270903400</v>
      </c>
      <c r="E20" s="114">
        <v>50613210100</v>
      </c>
      <c r="F20" s="78"/>
      <c r="G20" s="78"/>
      <c r="H20" s="72"/>
      <c r="I20" s="72"/>
      <c r="J20" s="78"/>
      <c r="K20" s="86"/>
      <c r="L20" s="82"/>
      <c r="R20" s="102">
        <v>43823</v>
      </c>
      <c r="S20" s="103">
        <v>45774207693</v>
      </c>
      <c r="T20" s="84">
        <f t="shared" si="1"/>
        <v>1</v>
      </c>
      <c r="U20" s="66">
        <f t="shared" si="0"/>
        <v>45774207693</v>
      </c>
      <c r="X20" s="96"/>
      <c r="Y20" s="66"/>
      <c r="Z20" s="66"/>
    </row>
    <row r="21" spans="1:26" ht="31.5" x14ac:dyDescent="0.25">
      <c r="A21" s="146"/>
      <c r="B21" s="64" t="s">
        <v>301</v>
      </c>
      <c r="C21" s="64" t="s">
        <v>60</v>
      </c>
      <c r="D21" s="114">
        <v>2927090.34</v>
      </c>
      <c r="E21" s="138">
        <v>5061321.01</v>
      </c>
      <c r="F21" s="79"/>
      <c r="G21" s="79"/>
      <c r="H21" s="72"/>
      <c r="I21" s="72"/>
      <c r="J21" s="79"/>
      <c r="K21" s="86"/>
      <c r="L21" s="82"/>
      <c r="R21" s="102">
        <v>43824</v>
      </c>
      <c r="S21" s="103">
        <v>41738288615</v>
      </c>
      <c r="T21" s="84">
        <f t="shared" si="1"/>
        <v>1</v>
      </c>
      <c r="U21" s="66">
        <f t="shared" si="0"/>
        <v>41738288615</v>
      </c>
      <c r="X21" s="96"/>
      <c r="Y21" s="66"/>
      <c r="Z21" s="66"/>
    </row>
    <row r="22" spans="1:26" ht="42" x14ac:dyDescent="0.25">
      <c r="A22" s="25">
        <v>4</v>
      </c>
      <c r="B22" s="64" t="s">
        <v>302</v>
      </c>
      <c r="C22" s="64" t="s">
        <v>61</v>
      </c>
      <c r="D22" s="133">
        <v>0</v>
      </c>
      <c r="E22" s="133">
        <v>0</v>
      </c>
      <c r="F22" s="73"/>
      <c r="G22" s="73"/>
      <c r="H22" s="72"/>
      <c r="I22" s="72"/>
      <c r="J22" s="73"/>
      <c r="K22" s="86"/>
      <c r="L22" s="82"/>
      <c r="R22" s="102">
        <v>43825</v>
      </c>
      <c r="S22" s="103">
        <v>41201069355</v>
      </c>
      <c r="T22" s="84">
        <f t="shared" si="1"/>
        <v>1</v>
      </c>
      <c r="U22" s="66">
        <f t="shared" si="0"/>
        <v>41201069355</v>
      </c>
      <c r="X22" s="96"/>
      <c r="Y22" s="66"/>
      <c r="Z22" s="66"/>
    </row>
    <row r="23" spans="1:26" ht="21" x14ac:dyDescent="0.25">
      <c r="A23" s="25">
        <v>5</v>
      </c>
      <c r="B23" s="64" t="s">
        <v>303</v>
      </c>
      <c r="C23" s="64" t="s">
        <v>62</v>
      </c>
      <c r="D23" s="133">
        <v>0.84619999999999995</v>
      </c>
      <c r="E23" s="133">
        <v>0.83050000000000002</v>
      </c>
      <c r="F23" s="73"/>
      <c r="G23" s="73"/>
      <c r="H23" s="72"/>
      <c r="I23" s="72"/>
      <c r="J23" s="73"/>
      <c r="K23" s="86"/>
      <c r="L23" s="82"/>
      <c r="R23" s="102">
        <v>43828</v>
      </c>
      <c r="S23" s="103">
        <v>34850695969</v>
      </c>
      <c r="T23" s="84">
        <f t="shared" si="1"/>
        <v>3</v>
      </c>
      <c r="U23" s="66">
        <f t="shared" si="0"/>
        <v>104552087907</v>
      </c>
      <c r="X23" s="96"/>
      <c r="Y23" s="66"/>
      <c r="Z23" s="66"/>
    </row>
    <row r="24" spans="1:26" ht="21" x14ac:dyDescent="0.25">
      <c r="A24" s="25">
        <v>6</v>
      </c>
      <c r="B24" s="64" t="s">
        <v>304</v>
      </c>
      <c r="C24" s="64" t="s">
        <v>63</v>
      </c>
      <c r="D24" s="133">
        <v>0</v>
      </c>
      <c r="E24" s="139">
        <v>0</v>
      </c>
      <c r="F24" s="106"/>
      <c r="G24" s="106"/>
      <c r="H24" s="72"/>
      <c r="I24" s="72"/>
      <c r="J24" s="80"/>
      <c r="K24" s="86"/>
      <c r="L24" s="82"/>
      <c r="R24" s="102">
        <v>43829</v>
      </c>
      <c r="S24" s="103">
        <v>33855934644</v>
      </c>
      <c r="T24" s="84">
        <f t="shared" si="1"/>
        <v>1</v>
      </c>
      <c r="U24" s="66">
        <f t="shared" si="0"/>
        <v>33855934644</v>
      </c>
      <c r="X24" s="96"/>
      <c r="Y24" s="66"/>
      <c r="Z24" s="66"/>
    </row>
    <row r="25" spans="1:26" ht="21" x14ac:dyDescent="0.25">
      <c r="A25" s="25">
        <v>7</v>
      </c>
      <c r="B25" s="64" t="s">
        <v>305</v>
      </c>
      <c r="C25" s="64" t="s">
        <v>117</v>
      </c>
      <c r="D25" s="141">
        <v>230</v>
      </c>
      <c r="E25" s="134">
        <v>245</v>
      </c>
      <c r="F25" s="78"/>
      <c r="G25" s="78"/>
      <c r="H25" s="72"/>
      <c r="I25" s="72"/>
      <c r="J25" s="78"/>
      <c r="K25" s="86"/>
      <c r="L25" s="82"/>
      <c r="R25" s="102">
        <v>43830</v>
      </c>
      <c r="S25" s="103">
        <v>31254159540</v>
      </c>
      <c r="T25" s="84">
        <f t="shared" si="1"/>
        <v>1</v>
      </c>
      <c r="U25" s="66">
        <f t="shared" si="0"/>
        <v>31254159540</v>
      </c>
    </row>
    <row r="26" spans="1:26" ht="21" x14ac:dyDescent="0.25">
      <c r="A26" s="25">
        <v>8</v>
      </c>
      <c r="B26" s="64" t="s">
        <v>306</v>
      </c>
      <c r="C26" s="64" t="s">
        <v>64</v>
      </c>
      <c r="D26" s="114">
        <f>BCTaiSan_06027!D44</f>
        <v>10677.55</v>
      </c>
      <c r="E26" s="140">
        <v>10600.02</v>
      </c>
      <c r="F26" s="81"/>
      <c r="G26" s="81"/>
      <c r="H26" s="72"/>
      <c r="I26" s="72"/>
      <c r="J26" s="81"/>
      <c r="K26" s="86"/>
      <c r="L26" s="82"/>
      <c r="T26" s="67">
        <f>SUM(T3:T25)</f>
        <v>31</v>
      </c>
      <c r="U26" s="69">
        <f>SUM(U3:U25)</f>
        <v>1798963583587</v>
      </c>
    </row>
    <row r="27" spans="1:26" x14ac:dyDescent="0.25">
      <c r="O27" s="10" t="s">
        <v>307</v>
      </c>
      <c r="P27" s="85">
        <f>U26/T26</f>
        <v>58031083341.516129</v>
      </c>
    </row>
    <row r="29" spans="1:26" x14ac:dyDescent="0.25">
      <c r="P29" s="83"/>
    </row>
    <row r="35" spans="2:9" ht="21" x14ac:dyDescent="0.25">
      <c r="B35" s="32" t="s">
        <v>244</v>
      </c>
      <c r="C35" s="32" t="s">
        <v>23</v>
      </c>
      <c r="D35" s="37">
        <v>91949005</v>
      </c>
    </row>
    <row r="36" spans="2:9" ht="21" x14ac:dyDescent="0.25">
      <c r="B36" s="33" t="s">
        <v>165</v>
      </c>
      <c r="C36" s="33" t="s">
        <v>24</v>
      </c>
      <c r="D36" s="40">
        <v>8274302</v>
      </c>
    </row>
    <row r="37" spans="2:9" ht="21" x14ac:dyDescent="0.25">
      <c r="B37" s="33" t="s">
        <v>166</v>
      </c>
      <c r="C37" s="33" t="s">
        <v>25</v>
      </c>
      <c r="D37" s="40">
        <v>25712786</v>
      </c>
    </row>
    <row r="38" spans="2:9" ht="21" x14ac:dyDescent="0.25">
      <c r="B38" s="41" t="s">
        <v>167</v>
      </c>
      <c r="C38" s="33" t="s">
        <v>152</v>
      </c>
      <c r="D38" s="40">
        <v>20000000</v>
      </c>
    </row>
    <row r="39" spans="2:9" ht="21" x14ac:dyDescent="0.25">
      <c r="B39" s="41" t="s">
        <v>169</v>
      </c>
      <c r="C39" s="33" t="s">
        <v>153</v>
      </c>
      <c r="D39" s="40">
        <v>212786</v>
      </c>
    </row>
    <row r="40" spans="2:9" ht="21" x14ac:dyDescent="0.25">
      <c r="B40" s="41" t="s">
        <v>168</v>
      </c>
      <c r="C40" s="33" t="s">
        <v>157</v>
      </c>
      <c r="D40" s="40">
        <v>5500000</v>
      </c>
    </row>
    <row r="41" spans="2:9" ht="52.5" x14ac:dyDescent="0.25">
      <c r="B41" s="42" t="s">
        <v>170</v>
      </c>
      <c r="C41" s="33" t="s">
        <v>26</v>
      </c>
      <c r="D41" s="40">
        <v>27500000</v>
      </c>
    </row>
    <row r="42" spans="2:9" ht="21" x14ac:dyDescent="0.25">
      <c r="B42" s="33" t="s">
        <v>171</v>
      </c>
      <c r="C42" s="33" t="s">
        <v>154</v>
      </c>
      <c r="D42" s="40">
        <v>16500000</v>
      </c>
    </row>
    <row r="43" spans="2:9" ht="42" x14ac:dyDescent="0.25">
      <c r="B43" s="33" t="s">
        <v>172</v>
      </c>
      <c r="C43" s="33" t="s">
        <v>155</v>
      </c>
      <c r="D43" s="40">
        <v>11000000</v>
      </c>
    </row>
    <row r="44" spans="2:9" ht="21" x14ac:dyDescent="0.25">
      <c r="B44" s="33" t="s">
        <v>173</v>
      </c>
      <c r="C44" s="33" t="s">
        <v>27</v>
      </c>
      <c r="D44" s="34">
        <v>5219459</v>
      </c>
    </row>
    <row r="45" spans="2:9" ht="42" x14ac:dyDescent="0.25">
      <c r="B45" s="33" t="s">
        <v>174</v>
      </c>
      <c r="C45" s="33" t="s">
        <v>28</v>
      </c>
      <c r="D45" s="40">
        <v>15000000</v>
      </c>
      <c r="E45" s="68"/>
      <c r="F45" s="68"/>
      <c r="G45" s="68"/>
      <c r="H45" s="68"/>
      <c r="I45" s="68"/>
    </row>
    <row r="46" spans="2:9" ht="94.5" x14ac:dyDescent="0.25">
      <c r="B46" s="42" t="s">
        <v>175</v>
      </c>
      <c r="C46" s="33" t="s">
        <v>29</v>
      </c>
      <c r="D46" s="34" t="s">
        <v>321</v>
      </c>
    </row>
    <row r="47" spans="2:9" ht="21" x14ac:dyDescent="0.25">
      <c r="B47" s="92" t="s">
        <v>176</v>
      </c>
      <c r="C47" s="92" t="s">
        <v>30</v>
      </c>
      <c r="D47" s="40">
        <v>9219919</v>
      </c>
    </row>
    <row r="48" spans="2:9" ht="21" x14ac:dyDescent="0.25">
      <c r="B48" s="92" t="s">
        <v>245</v>
      </c>
      <c r="C48" s="92" t="s">
        <v>246</v>
      </c>
      <c r="D48" s="40">
        <v>4509961</v>
      </c>
    </row>
    <row r="49" spans="2:23" ht="21" x14ac:dyDescent="0.25">
      <c r="B49" s="92" t="s">
        <v>247</v>
      </c>
      <c r="C49" s="92" t="s">
        <v>248</v>
      </c>
      <c r="D49" s="40">
        <v>4709958</v>
      </c>
      <c r="E49" s="68"/>
      <c r="F49" s="68"/>
      <c r="G49" s="68"/>
      <c r="H49" s="68"/>
      <c r="I49" s="68"/>
      <c r="J49" s="68"/>
      <c r="K49" s="68"/>
    </row>
    <row r="50" spans="2:23" s="87" customFormat="1" ht="21" x14ac:dyDescent="0.25">
      <c r="B50" s="92" t="s">
        <v>319</v>
      </c>
      <c r="C50" s="92" t="s">
        <v>320</v>
      </c>
      <c r="D50" s="40" t="s">
        <v>321</v>
      </c>
      <c r="T50" s="95"/>
      <c r="W50" s="98"/>
    </row>
    <row r="51" spans="2:23" ht="21" x14ac:dyDescent="0.25">
      <c r="B51" s="33" t="s">
        <v>177</v>
      </c>
      <c r="C51" s="33" t="s">
        <v>31</v>
      </c>
      <c r="D51" s="40">
        <v>1022539</v>
      </c>
    </row>
    <row r="52" spans="2:23" ht="21" x14ac:dyDescent="0.25">
      <c r="B52" s="33" t="s">
        <v>249</v>
      </c>
      <c r="C52" s="33" t="s">
        <v>109</v>
      </c>
      <c r="D52" s="40">
        <v>173191</v>
      </c>
    </row>
    <row r="53" spans="2:23" ht="21" x14ac:dyDescent="0.25">
      <c r="B53" s="33" t="s">
        <v>178</v>
      </c>
      <c r="C53" s="33" t="s">
        <v>130</v>
      </c>
      <c r="D53" s="40">
        <v>849348</v>
      </c>
    </row>
    <row r="54" spans="2:23" ht="21" x14ac:dyDescent="0.25">
      <c r="B54" s="33" t="s">
        <v>250</v>
      </c>
      <c r="C54" s="33" t="s">
        <v>156</v>
      </c>
      <c r="D54" s="34" t="s">
        <v>321</v>
      </c>
    </row>
    <row r="57" spans="2:23" x14ac:dyDescent="0.25">
      <c r="E57" s="27"/>
      <c r="F57" s="27"/>
      <c r="G57" s="27"/>
      <c r="H57" s="27"/>
      <c r="I57" s="27"/>
      <c r="J57" s="27"/>
      <c r="K57" s="27"/>
    </row>
  </sheetData>
  <mergeCells count="3">
    <mergeCell ref="A11:A13"/>
    <mergeCell ref="A14:A18"/>
    <mergeCell ref="A19:A21"/>
  </mergeCells>
  <conditionalFormatting sqref="B35:D53 D25:J26">
    <cfRule type="expression" dxfId="5" priority="16">
      <formula>#REF!=1</formula>
    </cfRule>
  </conditionalFormatting>
  <conditionalFormatting sqref="B35:D53">
    <cfRule type="expression" dxfId="4" priority="5">
      <formula>#REF!=1</formula>
    </cfRule>
  </conditionalFormatting>
  <conditionalFormatting sqref="B35:D53">
    <cfRule type="expression" dxfId="3" priority="4">
      <formula>#REF!=1</formula>
    </cfRule>
  </conditionalFormatting>
  <conditionalFormatting sqref="B35:D54">
    <cfRule type="expression" dxfId="2" priority="3">
      <formula>#REF!=1</formula>
    </cfRule>
  </conditionalFormatting>
  <conditionalFormatting sqref="B35:D54">
    <cfRule type="expression" dxfId="1" priority="2">
      <formula>#REF!=1</formula>
    </cfRule>
  </conditionalFormatting>
  <conditionalFormatting sqref="B35:D54">
    <cfRule type="expression" dxfId="0" priority="1">
      <formula>#REF!=1</formula>
    </cfRule>
  </conditionalFormatting>
  <pageMargins left="0.43307086614173229" right="0.35433070866141736" top="0.74803149606299213" bottom="0.74803149606299213" header="0.31496062992125984" footer="0.31496062992125984"/>
  <pageSetup scale="97" fitToHeight="0" orientation="portrait" r:id="rId1"/>
  <headerFooter>
    <oddFooter>&amp;LRESTRICTED</oddFooter>
    <evenFooter>&amp;LRESTRICTED</evenFooter>
    <firstFooter>&amp;LRESTRICTED</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24" sqref="C24"/>
    </sheetView>
  </sheetViews>
  <sheetFormatPr defaultRowHeight="15" x14ac:dyDescent="0.25"/>
  <cols>
    <col min="2" max="2" width="37.5703125" customWidth="1"/>
    <col min="3" max="3" width="55.7109375" customWidth="1"/>
  </cols>
  <sheetData>
    <row r="1" spans="1:3" x14ac:dyDescent="0.25">
      <c r="A1" s="5" t="s">
        <v>43</v>
      </c>
      <c r="B1" s="6" t="s">
        <v>120</v>
      </c>
      <c r="C1" s="7" t="s">
        <v>65</v>
      </c>
    </row>
    <row r="2" spans="1:3" x14ac:dyDescent="0.25">
      <c r="A2" s="2">
        <v>1</v>
      </c>
      <c r="B2" s="8" t="s">
        <v>125</v>
      </c>
      <c r="C2" s="1" t="s">
        <v>126</v>
      </c>
    </row>
    <row r="3" spans="1:3" x14ac:dyDescent="0.25">
      <c r="A3" s="2">
        <v>2</v>
      </c>
      <c r="B3" s="8" t="s">
        <v>121</v>
      </c>
      <c r="C3" s="4" t="s">
        <v>122</v>
      </c>
    </row>
    <row r="4" spans="1:3" x14ac:dyDescent="0.25">
      <c r="A4" s="2">
        <v>3</v>
      </c>
      <c r="B4" s="8" t="s">
        <v>123</v>
      </c>
      <c r="C4" s="4" t="s">
        <v>124</v>
      </c>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Hqsyu34y2NBM0Pxzx4B65D9do0Y=</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hbkduFunIWpl/vytSJ6eHq5Vo+Q=</DigestValue>
    </Reference>
  </SignedInfo>
  <SignatureValue>u20W8hhqs2c6hlylPBCPCKLMH3F3akMaJX4NU5sGzM4OT8rjpxiO/lxE03THkH9RUrO7GarvamAo
GSBCqfTsVPxdz0/fnTZgGMN2V/KMyocqC21AUNMLq1QKrSa699u+ShKkN+x3fupSSNCreTKmWj0o
ZglxlXPMys8NZFb5Ihc=</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MDCWNG58ELhO60mSKmHFlojUI/c=</DigestValue>
      </Reference>
      <Reference URI="/xl/printerSettings/printerSettings4.bin?ContentType=application/vnd.openxmlformats-officedocument.spreadsheetml.printerSettings">
        <DigestMethod Algorithm="http://www.w3.org/2000/09/xmldsig#sha1"/>
        <DigestValue>uxD/p6dJAnDaN2B7o4c1ToDXOVc=</DigestValue>
      </Reference>
      <Reference URI="/xl/worksheets/sheet6.xml?ContentType=application/vnd.openxmlformats-officedocument.spreadsheetml.worksheet+xml">
        <DigestMethod Algorithm="http://www.w3.org/2000/09/xmldsig#sha1"/>
        <DigestValue>wHiQvjSWIBGCBe3Lky97ebQVBxM=</DigestValue>
      </Reference>
      <Reference URI="/xl/worksheets/sheet5.xml?ContentType=application/vnd.openxmlformats-officedocument.spreadsheetml.worksheet+xml">
        <DigestMethod Algorithm="http://www.w3.org/2000/09/xmldsig#sha1"/>
        <DigestValue>olDq3o+WZrS84BqQnhDPwU+btlM=</DigestValue>
      </Reference>
      <Reference URI="/xl/sharedStrings.xml?ContentType=application/vnd.openxmlformats-officedocument.spreadsheetml.sharedStrings+xml">
        <DigestMethod Algorithm="http://www.w3.org/2000/09/xmldsig#sha1"/>
        <DigestValue>CgWoPfc39C6yR1jNC2K1EyGbilc=</DigestValue>
      </Reference>
      <Reference URI="/xl/printerSettings/printerSettings5.bin?ContentType=application/vnd.openxmlformats-officedocument.spreadsheetml.printerSettings">
        <DigestMethod Algorithm="http://www.w3.org/2000/09/xmldsig#sha1"/>
        <DigestValue>3RsAczj6Z5nHD/97SmGmfyhuhYk=</DigestValue>
      </Reference>
      <Reference URI="/xl/printerSettings/printerSettings1.bin?ContentType=application/vnd.openxmlformats-officedocument.spreadsheetml.printerSettings">
        <DigestMethod Algorithm="http://www.w3.org/2000/09/xmldsig#sha1"/>
        <DigestValue>HOaLvpw6ZqSZSV/Sqdr3CWCBGmU=</DigestValue>
      </Reference>
      <Reference URI="/xl/printerSettings/printerSettings2.bin?ContentType=application/vnd.openxmlformats-officedocument.spreadsheetml.printerSettings">
        <DigestMethod Algorithm="http://www.w3.org/2000/09/xmldsig#sha1"/>
        <DigestValue>uxD/p6dJAnDaN2B7o4c1ToDXOVc=</DigestValue>
      </Reference>
      <Reference URI="/xl/printerSettings/printerSettings3.bin?ContentType=application/vnd.openxmlformats-officedocument.spreadsheetml.printerSettings">
        <DigestMethod Algorithm="http://www.w3.org/2000/09/xmldsig#sha1"/>
        <DigestValue>TxgoQbFf8z0Ez1qQSEuYGDNZnvQ=</DigestValue>
      </Reference>
      <Reference URI="/xl/printerSettings/printerSettings6.bin?ContentType=application/vnd.openxmlformats-officedocument.spreadsheetml.printerSettings">
        <DigestMethod Algorithm="http://www.w3.org/2000/09/xmldsig#sha1"/>
        <DigestValue>cuomBqrflUEg90MIvNQyxlpiWBM=</DigestValue>
      </Reference>
      <Reference URI="/xl/styles.xml?ContentType=application/vnd.openxmlformats-officedocument.spreadsheetml.styles+xml">
        <DigestMethod Algorithm="http://www.w3.org/2000/09/xmldsig#sha1"/>
        <DigestValue>px3W0fZWxIBxWWFQuTRmLAUhQjo=</DigestValue>
      </Reference>
      <Reference URI="/xl/theme/theme1.xml?ContentType=application/vnd.openxmlformats-officedocument.theme+xml">
        <DigestMethod Algorithm="http://www.w3.org/2000/09/xmldsig#sha1"/>
        <DigestValue>9qmLS+LilE9mSl2hTMj5oHE8VR8=</DigestValue>
      </Reference>
      <Reference URI="/xl/worksheets/sheet1.xml?ContentType=application/vnd.openxmlformats-officedocument.spreadsheetml.worksheet+xml">
        <DigestMethod Algorithm="http://www.w3.org/2000/09/xmldsig#sha1"/>
        <DigestValue>Le98KlCIuBgGHv5e1q8xl4Ul5Aw=</DigestValue>
      </Reference>
      <Reference URI="/xl/workbook.xml?ContentType=application/vnd.openxmlformats-officedocument.spreadsheetml.sheet.main+xml">
        <DigestMethod Algorithm="http://www.w3.org/2000/09/xmldsig#sha1"/>
        <DigestValue>nCzUpA6x0fkp8aJ7XrZvNGD75kw=</DigestValue>
      </Reference>
      <Reference URI="/xl/worksheets/sheet4.xml?ContentType=application/vnd.openxmlformats-officedocument.spreadsheetml.worksheet+xml">
        <DigestMethod Algorithm="http://www.w3.org/2000/09/xmldsig#sha1"/>
        <DigestValue>UxpmxFteRyFW1HGFFLZR8MrLuWQ=</DigestValue>
      </Reference>
      <Reference URI="/xl/worksheets/sheet2.xml?ContentType=application/vnd.openxmlformats-officedocument.spreadsheetml.worksheet+xml">
        <DigestMethod Algorithm="http://www.w3.org/2000/09/xmldsig#sha1"/>
        <DigestValue>loph16DfXQzC70ojfnzTMPxsUZo=</DigestValue>
      </Reference>
      <Reference URI="/xl/worksheets/sheet3.xml?ContentType=application/vnd.openxmlformats-officedocument.spreadsheetml.worksheet+xml">
        <DigestMethod Algorithm="http://www.w3.org/2000/09/xmldsig#sha1"/>
        <DigestValue>+bVFPT2NHGvc6TIdK8hMJxFF2ns=</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dY+DyKuxdOO6ooRIH+ClGOhacvQ=</DigestValue>
      </Reference>
    </Manifest>
    <SignatureProperties>
      <SignatureProperty Id="idSignatureTime" Target="#idPackageSignature">
        <mdssi:SignatureTime>
          <mdssi:Format>YYYY-MM-DDThh:mm:ssTZD</mdssi:Format>
          <mdssi:Value>2020-01-06T07:40:48Z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2020-01-06T07:40:48Z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Tong quat</vt:lpstr>
      <vt:lpstr>BCTaiSan_06027</vt:lpstr>
      <vt:lpstr>BCKetQuaHoatDong_06028</vt:lpstr>
      <vt:lpstr>BCDanhMucDauTu_06029</vt:lpstr>
      <vt:lpstr>Khac_06030</vt:lpstr>
      <vt:lpstr>PhanHoiNHGS_06276</vt:lpstr>
      <vt:lpstr>BCDanhMucDauTu_06029!Print_Area</vt:lpstr>
      <vt:lpstr>BCKetQuaHoatDong_06028!Print_Area</vt:lpstr>
      <vt:lpstr>BCTaiSan_06027!Print_Area</vt:lpstr>
      <vt:lpstr>Khac_06030!Print_Area</vt:lpstr>
      <vt:lpstr>'Tong quat'!Print_Area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keywords>RESTRICTED</cp:keywords>
  <dc:description>RESTRICTED</dc:description>
  <cp:lastModifiedBy>hongvm1</cp:lastModifiedBy>
  <cp:lastPrinted>2018-01-24T06:45:51Z</cp:lastPrinted>
  <dcterms:created xsi:type="dcterms:W3CDTF">2013-07-15T10:49:12Z</dcterms:created>
  <dcterms:modified xsi:type="dcterms:W3CDTF">2020-01-03T08:56:25Z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